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2645" windowHeight="10335"/>
  </bookViews>
  <sheets>
    <sheet name="ОБАС " sheetId="1" r:id="rId1"/>
    <sheet name="Лист1" sheetId="2" r:id="rId2"/>
  </sheets>
  <definedNames>
    <definedName name="_xlnm.Print_Titles" localSheetId="0">'ОБАС '!$13:$16</definedName>
    <definedName name="_xlnm.Print_Area" localSheetId="0">'ОБАС '!$C$1:$AC$105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5" i="1" l="1"/>
  <c r="AB64" i="1"/>
  <c r="AB57" i="1"/>
  <c r="AB56" i="1"/>
  <c r="AB51" i="1"/>
  <c r="AB37" i="1"/>
  <c r="AB38" i="1"/>
  <c r="X96" i="1" l="1"/>
  <c r="X54" i="1" l="1"/>
  <c r="AA41" i="1" l="1"/>
  <c r="Z41" i="1"/>
  <c r="Y41" i="1"/>
  <c r="Y67" i="1" l="1"/>
  <c r="Y83" i="1"/>
  <c r="Z67" i="1" l="1"/>
  <c r="AA67" i="1"/>
  <c r="Y26" i="1" l="1"/>
  <c r="AB32" i="1" l="1"/>
  <c r="X26" i="1"/>
  <c r="AA54" i="1" l="1"/>
  <c r="W83" i="1" l="1"/>
  <c r="W26" i="1" l="1"/>
  <c r="W41" i="1"/>
  <c r="W96" i="1"/>
  <c r="W82" i="1" s="1"/>
  <c r="X67" i="1" l="1"/>
  <c r="W54" i="1" l="1"/>
  <c r="AB58" i="1" l="1"/>
  <c r="AB59" i="1" l="1"/>
  <c r="X83" i="1" l="1"/>
  <c r="AB87" i="1" l="1"/>
  <c r="AD71" i="1"/>
  <c r="AB94" i="1"/>
  <c r="AB93" i="1"/>
  <c r="AB92" i="1"/>
  <c r="V100" i="1"/>
  <c r="AB100" i="1" s="1"/>
  <c r="V70" i="1"/>
  <c r="V48" i="1"/>
  <c r="AB48" i="1" s="1"/>
  <c r="V43" i="1"/>
  <c r="AB43" i="1" s="1"/>
  <c r="V34" i="1"/>
  <c r="V29" i="1"/>
  <c r="AB29" i="1" s="1"/>
  <c r="V83" i="1"/>
  <c r="V54" i="1"/>
  <c r="AB19" i="1"/>
  <c r="X82" i="1"/>
  <c r="Y96" i="1"/>
  <c r="Y82" i="1" s="1"/>
  <c r="Z96" i="1"/>
  <c r="AA96" i="1"/>
  <c r="Z83" i="1"/>
  <c r="AA83" i="1"/>
  <c r="AB33" i="1"/>
  <c r="AB30" i="1"/>
  <c r="AB27" i="1"/>
  <c r="AB89" i="1"/>
  <c r="AB74" i="1"/>
  <c r="AB72" i="1"/>
  <c r="AB63" i="1"/>
  <c r="AB45" i="1"/>
  <c r="AB31" i="1"/>
  <c r="Y54" i="1"/>
  <c r="Z54" i="1"/>
  <c r="AB54" i="1" s="1"/>
  <c r="AB28" i="1"/>
  <c r="AB80" i="1"/>
  <c r="AB78" i="1"/>
  <c r="AB55" i="1"/>
  <c r="AB49" i="1"/>
  <c r="AB36" i="1"/>
  <c r="AB35" i="1"/>
  <c r="AB98" i="1"/>
  <c r="AB83" i="1" l="1"/>
  <c r="V67" i="1"/>
  <c r="AB70" i="1"/>
  <c r="AB67" i="1" s="1"/>
  <c r="V26" i="1"/>
  <c r="Z82" i="1"/>
  <c r="AA82" i="1"/>
  <c r="Y25" i="1"/>
  <c r="AA26" i="1"/>
  <c r="Z26" i="1"/>
  <c r="X41" i="1"/>
  <c r="AB50" i="1"/>
  <c r="V41" i="1"/>
  <c r="V96" i="1"/>
  <c r="V82" i="1" s="1"/>
  <c r="AB82" i="1" s="1"/>
  <c r="W67" i="1"/>
  <c r="W25" i="1" s="1"/>
  <c r="W17" i="1" s="1"/>
  <c r="AB34" i="1"/>
  <c r="AB96" i="1" l="1"/>
  <c r="AB41" i="1"/>
  <c r="V25" i="1"/>
  <c r="V17" i="1" s="1"/>
  <c r="AB26" i="1"/>
  <c r="X25" i="1"/>
  <c r="X17" i="1" s="1"/>
  <c r="Z25" i="1"/>
  <c r="Z17" i="1" s="1"/>
  <c r="AA25" i="1"/>
  <c r="AA17" i="1" s="1"/>
  <c r="Y17" i="1"/>
  <c r="AB25" i="1" l="1"/>
  <c r="AB17" i="1"/>
</calcChain>
</file>

<file path=xl/sharedStrings.xml><?xml version="1.0" encoding="utf-8"?>
<sst xmlns="http://schemas.openxmlformats.org/spreadsheetml/2006/main" count="212" uniqueCount="133">
  <si>
    <t>Принятые обозначения и сокращения:</t>
  </si>
  <si>
    <t xml:space="preserve">Коды бюджетной классификации </t>
  </si>
  <si>
    <t>Единица  измерения</t>
  </si>
  <si>
    <t>единиц</t>
  </si>
  <si>
    <t>человек</t>
  </si>
  <si>
    <t>Подраздел</t>
  </si>
  <si>
    <t>Раздел</t>
  </si>
  <si>
    <t>Классификация целевой статьи расхода бюджета</t>
  </si>
  <si>
    <t>Цели программы, подпрограммы,  задачи  подпрограммы, мероприятия подпрограммы, административные мероприятия и их показатели</t>
  </si>
  <si>
    <t>Целевое (суммарное) значение показателя</t>
  </si>
  <si>
    <t>значение</t>
  </si>
  <si>
    <t xml:space="preserve">Код исполнителя  программы </t>
  </si>
  <si>
    <t>тыс. руб.</t>
  </si>
  <si>
    <t>тыс.руб.</t>
  </si>
  <si>
    <t>%</t>
  </si>
  <si>
    <t>Годы реализации муниципальной программы</t>
  </si>
  <si>
    <t>0</t>
  </si>
  <si>
    <t>год  достиже-  ния</t>
  </si>
  <si>
    <t>20</t>
  </si>
  <si>
    <t>21</t>
  </si>
  <si>
    <t>22</t>
  </si>
  <si>
    <t>23</t>
  </si>
  <si>
    <t>24</t>
  </si>
  <si>
    <t>25</t>
  </si>
  <si>
    <t>26</t>
  </si>
  <si>
    <t xml:space="preserve">единиц </t>
  </si>
  <si>
    <t xml:space="preserve"> </t>
  </si>
  <si>
    <t>«Развитие культуры города Твери» на 2021 - 2026 годы</t>
  </si>
  <si>
    <t>2021 год</t>
  </si>
  <si>
    <t>2022 год</t>
  </si>
  <si>
    <t>2023 год</t>
  </si>
  <si>
    <t>2024 год</t>
  </si>
  <si>
    <t>2025 год</t>
  </si>
  <si>
    <t>2026 год</t>
  </si>
  <si>
    <t>да - 1/
нет - 0</t>
  </si>
  <si>
    <t xml:space="preserve">Муниципальная программа, всего </t>
  </si>
  <si>
    <t>Характеристика муниципальной программы города Твери</t>
  </si>
  <si>
    <t>к муниципальной программе города Твери «Развитие культуры города Твери» на 2021-2026 годы</t>
  </si>
  <si>
    <t>S</t>
  </si>
  <si>
    <t>600</t>
  </si>
  <si>
    <t>тыс. единиц</t>
  </si>
  <si>
    <t>1. Подпрограмма  - подпрограмма муниципальной программы города Твери</t>
  </si>
  <si>
    <t>рублей</t>
  </si>
  <si>
    <t>А</t>
  </si>
  <si>
    <t>клубами</t>
  </si>
  <si>
    <t>«Приложение 1</t>
  </si>
  <si>
    <t>».</t>
  </si>
  <si>
    <t>человеко-час</t>
  </si>
  <si>
    <t>библиотеками</t>
  </si>
  <si>
    <r>
      <rPr>
        <b/>
        <sz val="14"/>
        <rFont val="Times New Roman"/>
        <family val="1"/>
        <charset val="204"/>
      </rPr>
      <t>Цель</t>
    </r>
    <r>
      <rPr>
        <sz val="14"/>
        <rFont val="Times New Roman"/>
        <family val="1"/>
        <charset val="204"/>
      </rPr>
      <t xml:space="preserve"> «Повышение качества и разнообразия услуг, предоставляемых в сфере культуры и дополнительного образования, предоставление возможностей для самореализации граждан и развития талантов»</t>
    </r>
  </si>
  <si>
    <r>
      <t xml:space="preserve">Показатель 2  </t>
    </r>
    <r>
      <rPr>
        <sz val="14"/>
        <rFont val="Times New Roman"/>
        <family val="1"/>
        <charset val="204"/>
      </rPr>
      <t>«Количество муниципальных услуг и работ в сфере культуры города Твери, предоставляемых муниципальными учреждениями культуры и дополнительного образования  города Твери»</t>
    </r>
  </si>
  <si>
    <r>
      <t>Показатель 3</t>
    </r>
    <r>
      <rPr>
        <sz val="14"/>
        <rFont val="Times New Roman"/>
        <family val="1"/>
        <charset val="204"/>
      </rPr>
      <t xml:space="preserve"> «Уровень фактической обеспеченности учреждениями культуры от нормативной потребности:</t>
    </r>
  </si>
  <si>
    <t>Подпрограмма 1 «Сохранение и развитие культурного потенциала города Твери»</t>
  </si>
  <si>
    <t>парками культуры и отдыха»</t>
  </si>
  <si>
    <t>Задача 1  «Повышение доступности и качества библиотечных услуг, развитие архивного дела»</t>
  </si>
  <si>
    <r>
      <t xml:space="preserve">Показатель 2 </t>
    </r>
    <r>
      <rPr>
        <sz val="14"/>
        <rFont val="Times New Roman"/>
        <family val="1"/>
        <charset val="204"/>
      </rPr>
      <t>«Объем хранимых архивных документов»</t>
    </r>
  </si>
  <si>
    <r>
      <t xml:space="preserve">Мероприятие 1.01 </t>
    </r>
    <r>
      <rPr>
        <sz val="14"/>
        <rFont val="Times New Roman"/>
        <family val="1"/>
        <charset val="204"/>
      </rPr>
      <t>«Библиотечное, библиографическое и информационное обслуживание пользователей библиотек»</t>
    </r>
  </si>
  <si>
    <r>
      <t xml:space="preserve">Мероприятие 1.03   </t>
    </r>
    <r>
      <rPr>
        <sz val="14"/>
        <rFont val="Times New Roman"/>
        <family val="1"/>
        <charset val="204"/>
      </rPr>
      <t>«Обеспечение сохранности и учет архивных документов; комплектование архивными документами; оказание информационных услуг на основе архивных документов»</t>
    </r>
  </si>
  <si>
    <r>
      <rPr>
        <b/>
        <sz val="14"/>
        <rFont val="Times New Roman"/>
        <family val="1"/>
        <charset val="204"/>
      </rPr>
      <t xml:space="preserve">Мероприятие 1.04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</si>
  <si>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работников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</si>
  <si>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«Уровень средней заработной платы работников списочного состава муниципальных учреждений культуры»</t>
    </r>
  </si>
  <si>
    <r>
      <t xml:space="preserve">Показатель 1 </t>
    </r>
    <r>
      <rPr>
        <sz val="14"/>
        <rFont val="Times New Roman"/>
        <family val="1"/>
        <charset val="204"/>
      </rPr>
      <t>«Число лиц, занимающихся в  клубных формированиях муниципальных учреждений культуры»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</si>
  <si>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посетителей культурно-массовых мероприятий, проводимых подведомственными учреждениями культуры, в год»</t>
    </r>
  </si>
  <si>
    <r>
      <t xml:space="preserve">Мероприятие 2.02 </t>
    </r>
    <r>
      <rPr>
        <sz val="14"/>
        <rFont val="Times New Roman"/>
        <family val="1"/>
        <charset val="204"/>
      </rPr>
      <t>«Организация выставочного обслуживания населения»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</si>
  <si>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муниципального бюджетного учреждения культуры «Тверской городской музейно-выставочный центр» в год»</t>
    </r>
  </si>
  <si>
    <t>Задача 3 «Развитие художественно-эстетического образования»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</si>
  <si>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детей и подростков, занимающихся в системе художественно-эстетического образования»</t>
    </r>
  </si>
  <si>
    <r>
      <t xml:space="preserve">Мероприятие 3.01 </t>
    </r>
    <r>
      <rPr>
        <sz val="14"/>
        <rFont val="Times New Roman"/>
        <family val="1"/>
        <charset val="204"/>
      </rPr>
      <t>«Реализация дополнительных общеобразовательных предпрофессиональных программ, общеразвивающих программ»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</si>
  <si>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обучающихся  по предпрофессиональным программам в учреждениях дополнительного образования в области культуры»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</si>
  <si>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обучающихся по общеразвивающим программам в учреждениях дополнительного образования в области культуры»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</si>
  <si>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«Объем муниципальных услуг по реализации дополнительных общеобразовательных программ на год»
</t>
    </r>
  </si>
  <si>
    <r>
      <t xml:space="preserve">Административное мероприятие 3.02 </t>
    </r>
    <r>
      <rPr>
        <sz val="14"/>
        <rFont val="Times New Roman"/>
        <family val="1"/>
        <charset val="204"/>
      </rPr>
      <t>«Повышение профессионального мастерства педагогов детских школ искусств»</t>
    </r>
  </si>
  <si>
    <r>
      <rPr>
        <b/>
        <sz val="14"/>
        <rFont val="Times New Roman"/>
        <family val="1"/>
        <charset val="204"/>
      </rPr>
      <t xml:space="preserve">Мероприятие 3.03 </t>
    </r>
    <r>
      <rPr>
        <sz val="14"/>
        <rFont val="Times New Roman"/>
        <family val="1"/>
        <charset val="204"/>
      </rPr>
      <t>«Повышение заработной платы педагогическим работникам муниципальных учреждений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</si>
  <si>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педагогических работников муниципальных учреждений дополнительного образования в сфере культуры»</t>
    </r>
  </si>
  <si>
    <t>Задача 4 «Укрепление и модернизация материально-технической базы муниципальных учреждений культуры и дополнительного образования города Твери, расширение сети учреждений культуры»</t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</si>
  <si>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образования»</t>
    </r>
  </si>
  <si>
    <r>
      <t xml:space="preserve">Показатель 2 </t>
    </r>
    <r>
      <rPr>
        <sz val="14"/>
        <rFont val="Times New Roman"/>
        <family val="1"/>
        <charset val="204"/>
      </rPr>
      <t>«Доля зданий (помещений), в которых расположены муниципальные учреждения культуры и дополнительного образования, находящихся в аварийном состоянии или требующих капитального ремонта, от общего числа зданий (помещений), в которых расположены  муниципальные учреждения культуры и дополнительного образования»</t>
    </r>
  </si>
  <si>
    <r>
      <t xml:space="preserve">Мероприятие 4.02 </t>
    </r>
    <r>
      <rPr>
        <sz val="14"/>
        <rFont val="Times New Roman"/>
        <family val="1"/>
        <charset val="204"/>
      </rPr>
      <t>«Укрепление  материально-технической базы муниципальных учреждений культуры и дополнительного образования»</t>
    </r>
  </si>
  <si>
    <r>
      <t xml:space="preserve">Мероприятие 4.03 </t>
    </r>
    <r>
      <rPr>
        <sz val="14"/>
        <rFont val="Times New Roman"/>
        <family val="1"/>
        <charset val="204"/>
      </rPr>
      <t>«Проведение противопожарных и антитеррористических мероприятий в муниципальных учреждениях культуры и дополнительного образования»</t>
    </r>
  </si>
  <si>
    <r>
      <t xml:space="preserve">Мероприятие 4.04 </t>
    </r>
    <r>
      <rPr>
        <sz val="14"/>
        <rFont val="Times New Roman"/>
        <family val="1"/>
        <charset val="204"/>
      </rPr>
      <t>«Приобретение музыкальных инструментов, оборудования и материалов для детских школ искусств» (в рамках национального проекта «Культура»)</t>
    </r>
  </si>
  <si>
    <r>
      <t xml:space="preserve">Мероприятие 4.06 </t>
    </r>
    <r>
      <rPr>
        <sz val="14"/>
        <rFont val="Times New Roman"/>
        <family val="1"/>
        <charset val="204"/>
      </rPr>
      <t>«Адаптация муниципальных учреждений культуры и дополнительного образования и обеспечение доступности услуг в сфере культуры для инвалидов и лиц с ограниченными возможностями»</t>
    </r>
  </si>
  <si>
    <t xml:space="preserve">Подпрограмма 2 «Реализация социально значимых проектов в сфере культуры города Твери, сохранение культурного наследия города Твери» </t>
  </si>
  <si>
    <t xml:space="preserve">Задача 1  «Сохранение и развитие духовно-нравственных ценностей и традиций, обеспечение сохранности памятников монументального искусства города Твери»  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</si>
  <si>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населения, участвующего в городских культурно-массовых мероприятиях»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</si>
  <si>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>«Доля объектов культурного наследия, находящихся в муниципальной собственности и требующих консервации и реставрации в общем количестве объектов культурного наследия, находящихся в муниципальной собственности»</t>
    </r>
  </si>
  <si>
    <r>
      <t xml:space="preserve">Мероприятие 1.01 </t>
    </r>
    <r>
      <rPr>
        <sz val="14"/>
        <rFont val="Times New Roman"/>
        <family val="1"/>
        <charset val="204"/>
      </rPr>
      <t>«Организация и проведение городских культурно-массовых мероприятий»</t>
    </r>
  </si>
  <si>
    <r>
      <t>Мероприятие 1.02</t>
    </r>
    <r>
      <rPr>
        <sz val="14"/>
        <rFont val="Times New Roman"/>
        <family val="1"/>
        <charset val="204"/>
      </rPr>
      <t xml:space="preserve">  «Содержание, обслуживание, проведение ремонтно-реставрационных работ (в т.ч. противоаварийные мероприятия)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</si>
  <si>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обслуживаемых объектов»</t>
    </r>
  </si>
  <si>
    <t xml:space="preserve">Задача 2 «Повышение качества предоставления услуг культуры»  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</si>
  <si>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населения города Твери качеством услуг, предоставляемых муниципальными учреждениями культуры и дополнительного образования»</t>
    </r>
  </si>
  <si>
    <r>
      <t xml:space="preserve">Мероприятие 2.01 </t>
    </r>
    <r>
      <rPr>
        <sz val="14"/>
        <rFont val="Times New Roman"/>
        <family val="1"/>
        <charset val="204"/>
      </rPr>
      <t>«Проведение независимой оценки качества оказания услуг учреждениями культуры и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</si>
  <si>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деятельности учреждения, обслуживающего подведомственные отрасли»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</si>
  <si>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подведомственных учреждений качеством оказанных услуг»</t>
    </r>
  </si>
  <si>
    <r>
      <t xml:space="preserve">Административное мероприятие 2.03 </t>
    </r>
    <r>
      <rPr>
        <sz val="14"/>
        <rFont val="Times New Roman"/>
        <family val="1"/>
        <charset val="204"/>
      </rPr>
      <t xml:space="preserve"> «Повышение квалификации сотрудников муниципальных учреждений культуры»</t>
    </r>
  </si>
  <si>
    <t>Задача 2 «Поддержка и развитие самодеятельного народного творчества, культурно-досуговой и музейно-выставочной деятельности»</t>
  </si>
  <si>
    <r>
      <rPr>
        <b/>
        <sz val="14"/>
        <rFont val="Times New Roman"/>
        <family val="1"/>
        <charset val="204"/>
      </rPr>
      <t>Показатель   1</t>
    </r>
    <r>
      <rPr>
        <sz val="14"/>
        <rFont val="Times New Roman"/>
        <family val="1"/>
        <charset val="204"/>
      </rPr>
      <t xml:space="preserve">  «Количество специалистов  в сфере дополнительного образования, повысивших свою квалификацию в год»</t>
    </r>
  </si>
  <si>
    <t>Ответственный исполнитель муниципальной программы города Твери - управление по культуре, спорту и делам молодежи администрации города Твери</t>
  </si>
  <si>
    <t>97</t>
  </si>
  <si>
    <t>91</t>
  </si>
  <si>
    <t>90</t>
  </si>
  <si>
    <r>
      <t xml:space="preserve">Показатель 1 </t>
    </r>
    <r>
      <rPr>
        <sz val="14"/>
        <rFont val="Times New Roman"/>
        <family val="1"/>
        <charset val="204"/>
      </rPr>
      <t>«Количество планируемых городских культурно-массовых мероприятий в год»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</si>
  <si>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документов, выданных из библиотечных фондов (книговыдача),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</si>
  <si>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библиотек пользователями в год, включая число обращений удаленных пользователей»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</si>
  <si>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исполненных запросов по документам муниципального архива»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</si>
  <si>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мероприятия по совершенствованию материально-технической базы»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</si>
  <si>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противопожарные и антитеррористические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</si>
  <si>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детских школ искусств, в которых приобретены музыкальные инструменты, оборудование и материалы»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</si>
  <si>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адаптационные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</si>
  <si>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 xml:space="preserve">«Количество учреждений, в которых проведена оценка качества оказания услуг» 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</si>
  <si>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специалистов в сфере культуры, повысивших квалификацию,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</si>
  <si>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учреждений культуры, в которых  проведен ремонт»</t>
    </r>
  </si>
  <si>
    <t>кв.м.</t>
  </si>
  <si>
    <r>
      <t>Показатель 1</t>
    </r>
    <r>
      <rPr>
        <sz val="14"/>
        <rFont val="Times New Roman"/>
        <family val="1"/>
        <charset val="204"/>
      </rPr>
      <t xml:space="preserve"> «Количество культурно-массовых мероприятий, проводимых муниципальными учреждениями культуры, в год»</t>
    </r>
  </si>
  <si>
    <r>
      <t>Мероприятие 2.01</t>
    </r>
    <r>
      <rPr>
        <sz val="14"/>
        <rFont val="Times New Roman"/>
        <family val="1"/>
        <charset val="204"/>
      </rPr>
      <t xml:space="preserve"> «Организация услуг клубных учреждений»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</si>
  <si>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</si>
  <si>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«Площадь благоустроенной территории»</t>
    </r>
  </si>
  <si>
    <r>
      <t>Показатель 4</t>
    </r>
    <r>
      <rPr>
        <sz val="14"/>
        <rFont val="Times New Roman"/>
        <family val="1"/>
        <charset val="204"/>
      </rPr>
      <t xml:space="preserve"> «Количество клубных формирований»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</si>
  <si>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документов, принятых на хранение муниципальным архивом»</t>
    </r>
  </si>
  <si>
    <r>
      <t xml:space="preserve">Мероприятие 4.01 </t>
    </r>
    <r>
      <rPr>
        <sz val="14"/>
        <rFont val="Times New Roman"/>
        <family val="1"/>
        <charset val="204"/>
      </rPr>
      <t>«Проведение ремонта зданий и помещений муниципальных учреждений культуры и дополнительного образования (в т.ч. установка ограждений, обследование)»</t>
    </r>
  </si>
  <si>
    <r>
      <t>Мероприятие 1.03</t>
    </r>
    <r>
      <rPr>
        <sz val="14"/>
        <rFont val="Times New Roman"/>
        <family val="1"/>
        <charset val="204"/>
      </rPr>
      <t xml:space="preserve"> «Капитальный ремонт памятника «Воину-Освободителю», расположенного в поселке Мигалово города Твери»</t>
    </r>
  </si>
  <si>
    <t>5</t>
  </si>
  <si>
    <r>
      <t xml:space="preserve">Мероприятие 4.05 </t>
    </r>
    <r>
      <rPr>
        <sz val="14"/>
        <rFont val="Times New Roman"/>
        <family val="1"/>
        <charset val="204"/>
      </rPr>
      <t>«Проведение ремонтных работ и укрепление материально-технической базы муниципальных библиотек»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</si>
  <si>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библиотек, в которых проведены ремонтные работы и мероприятия по укреплению материально-технической базы»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</si>
  <si>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посетителей концертов муниципальных оркестров в год»</t>
    </r>
  </si>
  <si>
    <r>
      <t xml:space="preserve">Показатель 1 </t>
    </r>
    <r>
      <rPr>
        <sz val="14"/>
        <rFont val="Times New Roman"/>
        <family val="1"/>
        <charset val="204"/>
      </rPr>
      <t>«Число посещений культурно-массовых мероприятий в год»</t>
    </r>
  </si>
  <si>
    <t>L</t>
  </si>
  <si>
    <r>
      <t xml:space="preserve">Показатель 1 </t>
    </r>
    <r>
      <rPr>
        <sz val="14"/>
        <rFont val="Times New Roman"/>
        <family val="1"/>
        <charset val="204"/>
      </rPr>
      <t>«Количество экземпляров новых поступлений в библиотечные фонды муниципальных библиотек»</t>
    </r>
  </si>
  <si>
    <r>
      <t xml:space="preserve">Мероприятие 1.02 </t>
    </r>
    <r>
      <rPr>
        <sz val="14"/>
        <rFont val="Times New Roman"/>
        <family val="1"/>
        <charset val="204"/>
      </rPr>
      <t>«Комплектование книжных фондов»</t>
    </r>
  </si>
  <si>
    <t>68</t>
  </si>
  <si>
    <r>
      <rPr>
        <b/>
        <sz val="14"/>
        <rFont val="Times New Roman"/>
        <family val="1"/>
        <charset val="204"/>
      </rPr>
      <t xml:space="preserve">Мероприятие 2.03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</si>
  <si>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t>207 745</t>
  </si>
  <si>
    <t>Главный специалист отдела культуры управления по культуре, спорту и делам молодежи администрации города Твери  К.В. Чмутов ______________     ___________ 2024 г.</t>
  </si>
  <si>
    <t xml:space="preserve">Приложение 3                                                     
к постановлению Администрации города Твери 
от 19.02.2024 года № 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</si>
</sst>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21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</font>
    <font>
      <sz val="14"/>
      <name val="Symbol"/>
      <family val="1"/>
      <charset val="2"/>
    </font>
    <font>
      <sz val="16"/>
      <name val="Times New Roman"/>
      <family val="1"/>
      <charset val="204"/>
    </font>
    <font>
      <sz val="20"/>
      <name val="Calibri"/>
      <family val="2"/>
      <charset val="204"/>
    </font>
    <font>
      <u/>
      <sz val="11"/>
      <name val="Calibri"/>
      <family val="2"/>
      <charset val="204"/>
    </font>
    <font>
      <u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2"/>
      <name val="Calibri"/>
      <family val="2"/>
      <charset val="204"/>
    </font>
    <font>
      <sz val="20"/>
      <name val="Times New Roman"/>
      <family val="1"/>
      <charset val="204"/>
    </font>
    <font>
      <sz val="1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9">
    <xf numFmtId="0" fontId="0" fillId="0" borderId="0" xfId="0"/>
    <xf numFmtId="1" fontId="7" fillId="2" borderId="5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wrapText="1"/>
    </xf>
    <xf numFmtId="0" fontId="4" fillId="2" borderId="2" xfId="0" applyFont="1" applyFill="1" applyBorder="1"/>
    <xf numFmtId="0" fontId="4" fillId="2" borderId="0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3" fontId="7" fillId="2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3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wrapText="1"/>
    </xf>
    <xf numFmtId="0" fontId="9" fillId="2" borderId="0" xfId="0" applyFont="1" applyFill="1" applyBorder="1" applyAlignment="1"/>
    <xf numFmtId="0" fontId="6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wrapText="1"/>
    </xf>
    <xf numFmtId="4" fontId="17" fillId="2" borderId="0" xfId="0" applyNumberFormat="1" applyFont="1" applyFill="1" applyBorder="1" applyAlignment="1">
      <alignment wrapText="1"/>
    </xf>
    <xf numFmtId="0" fontId="17" fillId="2" borderId="0" xfId="0" applyFont="1" applyFill="1" applyAlignment="1">
      <alignment wrapText="1"/>
    </xf>
    <xf numFmtId="164" fontId="17" fillId="2" borderId="0" xfId="0" applyNumberFormat="1" applyFont="1" applyFill="1" applyAlignment="1">
      <alignment wrapText="1"/>
    </xf>
    <xf numFmtId="164" fontId="8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Alignment="1">
      <alignment horizontal="right" wrapText="1"/>
    </xf>
    <xf numFmtId="0" fontId="5" fillId="2" borderId="0" xfId="0" applyFont="1" applyFill="1" applyBorder="1" applyAlignment="1">
      <alignment wrapText="1"/>
    </xf>
    <xf numFmtId="0" fontId="9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9" fillId="2" borderId="0" xfId="0" applyFont="1" applyFill="1" applyBorder="1" applyAlignment="1">
      <alignment vertical="top"/>
    </xf>
    <xf numFmtId="0" fontId="5" fillId="2" borderId="0" xfId="0" applyFont="1" applyFill="1" applyBorder="1" applyAlignment="1"/>
    <xf numFmtId="166" fontId="5" fillId="2" borderId="0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7" fillId="2" borderId="0" xfId="0" applyFont="1" applyFill="1"/>
    <xf numFmtId="0" fontId="2" fillId="2" borderId="3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4" fillId="2" borderId="0" xfId="0" applyNumberFormat="1" applyFont="1" applyFill="1"/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center" wrapText="1"/>
    </xf>
    <xf numFmtId="1" fontId="8" fillId="2" borderId="4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4" fillId="2" borderId="10" xfId="0" applyFont="1" applyFill="1" applyBorder="1"/>
    <xf numFmtId="0" fontId="4" fillId="2" borderId="11" xfId="0" applyFont="1" applyFill="1" applyBorder="1"/>
    <xf numFmtId="0" fontId="18" fillId="2" borderId="0" xfId="0" applyFont="1" applyFill="1" applyBorder="1"/>
    <xf numFmtId="0" fontId="4" fillId="2" borderId="4" xfId="0" applyFont="1" applyFill="1" applyBorder="1"/>
    <xf numFmtId="0" fontId="4" fillId="2" borderId="6" xfId="0" applyFont="1" applyFill="1" applyBorder="1"/>
    <xf numFmtId="1" fontId="7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9" fillId="2" borderId="0" xfId="0" applyFont="1" applyFill="1" applyBorder="1"/>
    <xf numFmtId="49" fontId="4" fillId="2" borderId="0" xfId="0" applyNumberFormat="1" applyFont="1" applyFill="1" applyBorder="1"/>
    <xf numFmtId="0" fontId="4" fillId="2" borderId="15" xfId="0" applyFont="1" applyFill="1" applyBorder="1"/>
    <xf numFmtId="0" fontId="4" fillId="2" borderId="14" xfId="0" applyFont="1" applyFill="1" applyBorder="1"/>
    <xf numFmtId="1" fontId="4" fillId="2" borderId="0" xfId="0" applyNumberFormat="1" applyFont="1" applyFill="1" applyBorder="1"/>
    <xf numFmtId="0" fontId="7" fillId="2" borderId="1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65" fontId="4" fillId="2" borderId="0" xfId="0" applyNumberFormat="1" applyFont="1" applyFill="1" applyBorder="1"/>
    <xf numFmtId="0" fontId="14" fillId="2" borderId="2" xfId="0" applyFont="1" applyFill="1" applyBorder="1"/>
    <xf numFmtId="0" fontId="14" fillId="2" borderId="0" xfId="0" applyFont="1" applyFill="1" applyBorder="1"/>
    <xf numFmtId="0" fontId="15" fillId="2" borderId="1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top" wrapText="1"/>
    </xf>
    <xf numFmtId="0" fontId="13" fillId="2" borderId="0" xfId="0" applyFont="1" applyFill="1" applyBorder="1"/>
    <xf numFmtId="0" fontId="7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/>
    </xf>
    <xf numFmtId="0" fontId="17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 vertical="top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4" fontId="7" fillId="2" borderId="4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vertical="top" wrapText="1"/>
    </xf>
    <xf numFmtId="0" fontId="8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vertical="top"/>
    </xf>
    <xf numFmtId="0" fontId="20" fillId="2" borderId="0" xfId="0" applyFont="1" applyFill="1" applyBorder="1"/>
    <xf numFmtId="165" fontId="7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Alignment="1">
      <alignment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horizontal="left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C1082"/>
  <sheetViews>
    <sheetView tabSelected="1" view="pageBreakPreview" topLeftCell="C1" zoomScale="70" zoomScaleNormal="70" zoomScaleSheetLayoutView="70" zoomScalePageLayoutView="60" workbookViewId="0">
      <selection activeCell="Y1" sqref="Y1:AC4"/>
    </sheetView>
  </sheetViews>
  <sheetFormatPr defaultColWidth="9.140625" defaultRowHeight="15" x14ac:dyDescent="0.25"/>
  <cols>
    <col min="1" max="1" width="26.5703125" style="107" hidden="1" customWidth="1"/>
    <col min="2" max="2" width="12.140625" style="107" hidden="1" customWidth="1"/>
    <col min="3" max="19" width="4.5703125" style="107" customWidth="1"/>
    <col min="20" max="20" width="79.85546875" style="52" customWidth="1"/>
    <col min="21" max="21" width="15.28515625" style="52" customWidth="1"/>
    <col min="22" max="22" width="17.7109375" style="52" customWidth="1"/>
    <col min="23" max="23" width="15.42578125" style="52" customWidth="1"/>
    <col min="24" max="24" width="14.42578125" style="52" customWidth="1"/>
    <col min="25" max="25" width="14.85546875" style="52" customWidth="1"/>
    <col min="26" max="26" width="14.7109375" style="52" customWidth="1"/>
    <col min="27" max="27" width="16.5703125" style="52" customWidth="1"/>
    <col min="28" max="28" width="16.42578125" style="52" customWidth="1"/>
    <col min="29" max="29" width="13.85546875" style="52" customWidth="1"/>
    <col min="30" max="30" width="59.5703125" style="52" customWidth="1"/>
    <col min="31" max="31" width="9.140625" style="52"/>
    <col min="32" max="32" width="30.42578125" style="52" customWidth="1"/>
    <col min="33" max="33" width="27.85546875" style="52" customWidth="1"/>
    <col min="34" max="16384" width="9.140625" style="52"/>
  </cols>
  <sheetData>
    <row r="1" spans="1:211" s="57" customFormat="1" ht="24.75" customHeight="1" x14ac:dyDescent="0.35">
      <c r="A1" s="55"/>
      <c r="B1" s="55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42"/>
      <c r="V1" s="42"/>
      <c r="W1" s="42"/>
      <c r="X1" s="56"/>
      <c r="Y1" s="143" t="s">
        <v>132</v>
      </c>
      <c r="Z1" s="143"/>
      <c r="AA1" s="143"/>
      <c r="AB1" s="143"/>
      <c r="AC1" s="143"/>
    </row>
    <row r="2" spans="1:211" s="57" customFormat="1" ht="24.75" customHeight="1" x14ac:dyDescent="0.35">
      <c r="A2" s="55"/>
      <c r="B2" s="55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42"/>
      <c r="V2" s="42"/>
      <c r="W2" s="42"/>
      <c r="X2" s="56"/>
      <c r="Y2" s="143"/>
      <c r="Z2" s="143"/>
      <c r="AA2" s="143"/>
      <c r="AB2" s="143"/>
      <c r="AC2" s="143"/>
    </row>
    <row r="3" spans="1:211" s="57" customFormat="1" ht="24.75" customHeight="1" x14ac:dyDescent="0.35">
      <c r="A3" s="55"/>
      <c r="B3" s="55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42"/>
      <c r="V3" s="42"/>
      <c r="W3" s="42"/>
      <c r="X3" s="56"/>
      <c r="Y3" s="143"/>
      <c r="Z3" s="143"/>
      <c r="AA3" s="143"/>
      <c r="AB3" s="143"/>
      <c r="AC3" s="143"/>
    </row>
    <row r="4" spans="1:211" s="57" customFormat="1" ht="24.75" customHeight="1" x14ac:dyDescent="0.35">
      <c r="A4" s="55"/>
      <c r="B4" s="55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42"/>
      <c r="V4" s="42"/>
      <c r="W4" s="42"/>
      <c r="X4" s="56"/>
      <c r="Y4" s="143"/>
      <c r="Z4" s="143"/>
      <c r="AA4" s="143"/>
      <c r="AB4" s="143"/>
      <c r="AC4" s="143"/>
    </row>
    <row r="5" spans="1:211" s="57" customFormat="1" ht="24.75" customHeight="1" x14ac:dyDescent="0.35">
      <c r="A5" s="55"/>
      <c r="B5" s="55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42"/>
      <c r="V5" s="42"/>
      <c r="W5" s="42"/>
      <c r="X5" s="56"/>
      <c r="Y5" s="165" t="s">
        <v>45</v>
      </c>
      <c r="Z5" s="165"/>
      <c r="AA5" s="165"/>
      <c r="AB5" s="138"/>
      <c r="AC5" s="138"/>
    </row>
    <row r="6" spans="1:211" s="57" customFormat="1" ht="80.25" customHeight="1" x14ac:dyDescent="0.3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42"/>
      <c r="U6" s="42"/>
      <c r="V6" s="42"/>
      <c r="W6" s="42"/>
      <c r="X6" s="42"/>
      <c r="Y6" s="143" t="s">
        <v>37</v>
      </c>
      <c r="Z6" s="143"/>
      <c r="AA6" s="143"/>
      <c r="AB6" s="143"/>
      <c r="AC6" s="143"/>
    </row>
    <row r="7" spans="1:211" s="59" customFormat="1" ht="22.5" x14ac:dyDescent="0.25">
      <c r="A7" s="144" t="s">
        <v>36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</row>
    <row r="8" spans="1:211" s="59" customFormat="1" ht="32.25" customHeight="1" x14ac:dyDescent="0.25">
      <c r="A8" s="144" t="s">
        <v>27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</row>
    <row r="9" spans="1:211" s="59" customFormat="1" ht="35.1" customHeight="1" x14ac:dyDescent="0.25">
      <c r="A9" s="147" t="s">
        <v>96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</row>
    <row r="10" spans="1:211" s="64" customFormat="1" ht="33.6" customHeight="1" x14ac:dyDescent="0.35">
      <c r="A10" s="58"/>
      <c r="B10" s="60"/>
      <c r="C10" s="152" t="s">
        <v>0</v>
      </c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43"/>
      <c r="V10" s="43"/>
      <c r="W10" s="43"/>
      <c r="X10" s="43"/>
      <c r="Y10" s="43"/>
      <c r="Z10" s="43"/>
      <c r="AA10" s="43" t="s">
        <v>26</v>
      </c>
      <c r="AB10" s="43"/>
      <c r="AC10" s="43"/>
      <c r="AD10" s="61"/>
      <c r="AE10" s="62"/>
      <c r="AF10" s="63"/>
      <c r="AG10" s="63"/>
      <c r="AH10" s="63"/>
      <c r="AI10" s="63"/>
      <c r="AJ10" s="63"/>
      <c r="AK10" s="63"/>
      <c r="AL10" s="63"/>
      <c r="AM10" s="63"/>
      <c r="AN10" s="63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</row>
    <row r="11" spans="1:211" s="64" customFormat="1" ht="24.75" customHeight="1" x14ac:dyDescent="0.35">
      <c r="A11" s="55"/>
      <c r="B11" s="60"/>
      <c r="C11" s="143" t="s">
        <v>41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34"/>
      <c r="V11" s="134"/>
      <c r="W11" s="134"/>
      <c r="X11" s="134"/>
      <c r="Y11" s="134"/>
      <c r="Z11" s="134"/>
      <c r="AA11" s="134"/>
      <c r="AB11" s="134"/>
      <c r="AC11" s="134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1"/>
      <c r="AP11" s="65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</row>
    <row r="12" spans="1:211" s="64" customFormat="1" ht="75.75" customHeight="1" x14ac:dyDescent="0.3">
      <c r="A12" s="66"/>
      <c r="B12" s="67"/>
      <c r="C12" s="67"/>
      <c r="D12" s="67"/>
      <c r="E12" s="67"/>
      <c r="F12" s="67"/>
      <c r="G12" s="67"/>
      <c r="H12" s="67"/>
      <c r="I12" s="67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61"/>
      <c r="AP12" s="44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</row>
    <row r="13" spans="1:211" s="69" customFormat="1" ht="28.5" customHeight="1" x14ac:dyDescent="0.25">
      <c r="A13" s="3"/>
      <c r="B13" s="68"/>
      <c r="C13" s="148" t="s">
        <v>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50"/>
      <c r="T13" s="145" t="s">
        <v>8</v>
      </c>
      <c r="U13" s="151" t="s">
        <v>2</v>
      </c>
      <c r="V13" s="153" t="s">
        <v>15</v>
      </c>
      <c r="W13" s="157"/>
      <c r="X13" s="157"/>
      <c r="Y13" s="157"/>
      <c r="Z13" s="157"/>
      <c r="AA13" s="154"/>
      <c r="AB13" s="153" t="s">
        <v>9</v>
      </c>
      <c r="AC13" s="154"/>
      <c r="AO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</row>
    <row r="14" spans="1:211" s="69" customFormat="1" ht="57" customHeight="1" x14ac:dyDescent="0.25">
      <c r="A14" s="3"/>
      <c r="B14" s="4"/>
      <c r="C14" s="151" t="s">
        <v>11</v>
      </c>
      <c r="D14" s="151"/>
      <c r="E14" s="151"/>
      <c r="F14" s="151" t="s">
        <v>6</v>
      </c>
      <c r="G14" s="151"/>
      <c r="H14" s="151" t="s">
        <v>5</v>
      </c>
      <c r="I14" s="151"/>
      <c r="J14" s="153" t="s">
        <v>7</v>
      </c>
      <c r="K14" s="157"/>
      <c r="L14" s="157"/>
      <c r="M14" s="157"/>
      <c r="N14" s="157"/>
      <c r="O14" s="157"/>
      <c r="P14" s="157"/>
      <c r="Q14" s="157"/>
      <c r="R14" s="157"/>
      <c r="S14" s="154"/>
      <c r="T14" s="156"/>
      <c r="U14" s="172"/>
      <c r="V14" s="155"/>
      <c r="W14" s="158"/>
      <c r="X14" s="158"/>
      <c r="Y14" s="158"/>
      <c r="Z14" s="158"/>
      <c r="AA14" s="156"/>
      <c r="AB14" s="155"/>
      <c r="AC14" s="156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</row>
    <row r="15" spans="1:211" s="69" customFormat="1" ht="54" customHeight="1" x14ac:dyDescent="0.2">
      <c r="A15" s="3"/>
      <c r="B15" s="4"/>
      <c r="C15" s="151"/>
      <c r="D15" s="151"/>
      <c r="E15" s="151"/>
      <c r="F15" s="151"/>
      <c r="G15" s="151"/>
      <c r="H15" s="151"/>
      <c r="I15" s="148"/>
      <c r="J15" s="173"/>
      <c r="K15" s="174"/>
      <c r="L15" s="174"/>
      <c r="M15" s="174"/>
      <c r="N15" s="174"/>
      <c r="O15" s="174"/>
      <c r="P15" s="174"/>
      <c r="Q15" s="174"/>
      <c r="R15" s="174"/>
      <c r="S15" s="175"/>
      <c r="T15" s="175"/>
      <c r="U15" s="172"/>
      <c r="V15" s="45" t="s">
        <v>28</v>
      </c>
      <c r="W15" s="45" t="s">
        <v>29</v>
      </c>
      <c r="X15" s="45" t="s">
        <v>30</v>
      </c>
      <c r="Y15" s="45" t="s">
        <v>31</v>
      </c>
      <c r="Z15" s="45" t="s">
        <v>32</v>
      </c>
      <c r="AA15" s="45" t="s">
        <v>33</v>
      </c>
      <c r="AB15" s="135" t="s">
        <v>10</v>
      </c>
      <c r="AC15" s="135" t="s">
        <v>17</v>
      </c>
    </row>
    <row r="16" spans="1:211" s="69" customFormat="1" ht="24" customHeight="1" x14ac:dyDescent="0.25">
      <c r="A16" s="3"/>
      <c r="B16" s="4"/>
      <c r="C16" s="135">
        <v>1</v>
      </c>
      <c r="D16" s="135">
        <v>2</v>
      </c>
      <c r="E16" s="135">
        <v>3</v>
      </c>
      <c r="F16" s="135">
        <v>4</v>
      </c>
      <c r="G16" s="135">
        <v>5</v>
      </c>
      <c r="H16" s="135">
        <v>6</v>
      </c>
      <c r="I16" s="135">
        <v>7</v>
      </c>
      <c r="J16" s="139">
        <v>8</v>
      </c>
      <c r="K16" s="140">
        <v>9</v>
      </c>
      <c r="L16" s="140">
        <v>10</v>
      </c>
      <c r="M16" s="140">
        <v>11</v>
      </c>
      <c r="N16" s="140">
        <v>12</v>
      </c>
      <c r="O16" s="140">
        <v>13</v>
      </c>
      <c r="P16" s="140">
        <v>14</v>
      </c>
      <c r="Q16" s="140">
        <v>15</v>
      </c>
      <c r="R16" s="140">
        <v>16</v>
      </c>
      <c r="S16" s="140">
        <v>17</v>
      </c>
      <c r="T16" s="135">
        <v>18</v>
      </c>
      <c r="U16" s="70">
        <v>19</v>
      </c>
      <c r="V16" s="37" t="s">
        <v>18</v>
      </c>
      <c r="W16" s="37" t="s">
        <v>19</v>
      </c>
      <c r="X16" s="37" t="s">
        <v>20</v>
      </c>
      <c r="Y16" s="37" t="s">
        <v>21</v>
      </c>
      <c r="Z16" s="37" t="s">
        <v>22</v>
      </c>
      <c r="AA16" s="37" t="s">
        <v>23</v>
      </c>
      <c r="AB16" s="37" t="s">
        <v>24</v>
      </c>
      <c r="AC16" s="135">
        <v>27</v>
      </c>
    </row>
    <row r="17" spans="1:40" s="72" customFormat="1" ht="35.450000000000003" customHeight="1" x14ac:dyDescent="0.25">
      <c r="A17" s="5"/>
      <c r="B17" s="6"/>
      <c r="C17" s="7"/>
      <c r="D17" s="7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14" t="s">
        <v>35</v>
      </c>
      <c r="U17" s="15" t="s">
        <v>12</v>
      </c>
      <c r="V17" s="16">
        <f t="shared" ref="V17:AA17" si="0">V25+V82</f>
        <v>430288.6</v>
      </c>
      <c r="W17" s="16">
        <f t="shared" si="0"/>
        <v>485839.9</v>
      </c>
      <c r="X17" s="16">
        <f t="shared" si="0"/>
        <v>518357.80000000005</v>
      </c>
      <c r="Y17" s="16">
        <f t="shared" si="0"/>
        <v>570134</v>
      </c>
      <c r="Z17" s="16">
        <f>Z25+Z82</f>
        <v>560436.50000000012</v>
      </c>
      <c r="AA17" s="16">
        <f t="shared" si="0"/>
        <v>560436.50000000012</v>
      </c>
      <c r="AB17" s="112">
        <f>SUM(V17:AA17)</f>
        <v>3125493.3000000003</v>
      </c>
      <c r="AC17" s="113">
        <v>2026</v>
      </c>
      <c r="AD17" s="111"/>
      <c r="AE17" s="71"/>
      <c r="AF17" s="71"/>
      <c r="AG17" s="71"/>
      <c r="AH17" s="71"/>
      <c r="AI17" s="71"/>
      <c r="AJ17" s="71"/>
      <c r="AK17" s="71"/>
      <c r="AL17" s="71"/>
      <c r="AM17" s="71"/>
      <c r="AN17" s="71"/>
    </row>
    <row r="18" spans="1:40" s="72" customFormat="1" ht="78.75" customHeight="1" x14ac:dyDescent="0.25">
      <c r="A18" s="5"/>
      <c r="B18" s="6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131" t="s">
        <v>49</v>
      </c>
      <c r="U18" s="140"/>
      <c r="V18" s="18"/>
      <c r="W18" s="46"/>
      <c r="X18" s="46"/>
      <c r="Y18" s="46"/>
      <c r="Z18" s="46"/>
      <c r="AA18" s="46"/>
      <c r="AB18" s="46"/>
      <c r="AC18" s="74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</row>
    <row r="19" spans="1:40" s="72" customFormat="1" ht="42.75" customHeight="1" x14ac:dyDescent="0.25">
      <c r="A19" s="5"/>
      <c r="B19" s="6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136" t="s">
        <v>124</v>
      </c>
      <c r="U19" s="132" t="s">
        <v>40</v>
      </c>
      <c r="V19" s="119">
        <v>943.69</v>
      </c>
      <c r="W19" s="119">
        <v>1038.06</v>
      </c>
      <c r="X19" s="119">
        <v>1132.43</v>
      </c>
      <c r="Y19" s="119">
        <v>1321.16</v>
      </c>
      <c r="Z19" s="119">
        <v>1698.64</v>
      </c>
      <c r="AA19" s="119">
        <v>1887.38</v>
      </c>
      <c r="AB19" s="119">
        <f>AA19</f>
        <v>1887.38</v>
      </c>
      <c r="AC19" s="28">
        <v>2026</v>
      </c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</row>
    <row r="20" spans="1:40" s="71" customFormat="1" ht="81.75" customHeight="1" x14ac:dyDescent="0.25">
      <c r="A20" s="5"/>
      <c r="B20" s="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35" t="s">
        <v>50</v>
      </c>
      <c r="U20" s="135" t="s">
        <v>3</v>
      </c>
      <c r="V20" s="48">
        <v>18</v>
      </c>
      <c r="W20" s="48">
        <v>18</v>
      </c>
      <c r="X20" s="48">
        <v>18</v>
      </c>
      <c r="Y20" s="48">
        <v>18</v>
      </c>
      <c r="Z20" s="48">
        <v>18</v>
      </c>
      <c r="AA20" s="48">
        <v>18</v>
      </c>
      <c r="AB20" s="48">
        <v>18</v>
      </c>
      <c r="AC20" s="135">
        <v>2026</v>
      </c>
      <c r="AF20" s="77"/>
      <c r="AG20" s="77"/>
    </row>
    <row r="21" spans="1:40" s="71" customFormat="1" ht="45" customHeight="1" x14ac:dyDescent="0.25">
      <c r="A21" s="5"/>
      <c r="B21" s="6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9" t="s">
        <v>51</v>
      </c>
      <c r="U21" s="133"/>
      <c r="V21" s="49"/>
      <c r="W21" s="49"/>
      <c r="X21" s="49"/>
      <c r="Y21" s="49"/>
      <c r="Z21" s="49"/>
      <c r="AA21" s="49"/>
      <c r="AB21" s="49"/>
      <c r="AC21" s="133"/>
    </row>
    <row r="22" spans="1:40" s="71" customFormat="1" ht="24.75" customHeight="1" x14ac:dyDescent="0.25">
      <c r="A22" s="5"/>
      <c r="B22" s="6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117" t="s">
        <v>44</v>
      </c>
      <c r="U22" s="133" t="s">
        <v>14</v>
      </c>
      <c r="V22" s="49">
        <v>100</v>
      </c>
      <c r="W22" s="49">
        <v>100</v>
      </c>
      <c r="X22" s="49">
        <v>100</v>
      </c>
      <c r="Y22" s="49">
        <v>100</v>
      </c>
      <c r="Z22" s="49">
        <v>100</v>
      </c>
      <c r="AA22" s="49">
        <v>100</v>
      </c>
      <c r="AB22" s="49">
        <v>100</v>
      </c>
      <c r="AC22" s="133">
        <v>2026</v>
      </c>
    </row>
    <row r="23" spans="1:40" s="71" customFormat="1" ht="29.25" customHeight="1" x14ac:dyDescent="0.25">
      <c r="A23" s="5"/>
      <c r="B23" s="6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12" t="s">
        <v>48</v>
      </c>
      <c r="U23" s="135" t="s">
        <v>14</v>
      </c>
      <c r="V23" s="48">
        <v>89</v>
      </c>
      <c r="W23" s="48">
        <v>89</v>
      </c>
      <c r="X23" s="48">
        <v>75</v>
      </c>
      <c r="Y23" s="48">
        <v>75</v>
      </c>
      <c r="Z23" s="48">
        <v>75</v>
      </c>
      <c r="AA23" s="48">
        <v>75</v>
      </c>
      <c r="AB23" s="48">
        <v>75</v>
      </c>
      <c r="AC23" s="135">
        <v>2026</v>
      </c>
    </row>
    <row r="24" spans="1:40" s="71" customFormat="1" ht="23.25" customHeight="1" x14ac:dyDescent="0.25">
      <c r="A24" s="5"/>
      <c r="B24" s="6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12" t="s">
        <v>53</v>
      </c>
      <c r="U24" s="135" t="s">
        <v>14</v>
      </c>
      <c r="V24" s="48">
        <v>100</v>
      </c>
      <c r="W24" s="48">
        <v>100</v>
      </c>
      <c r="X24" s="48">
        <v>100</v>
      </c>
      <c r="Y24" s="48">
        <v>100</v>
      </c>
      <c r="Z24" s="48">
        <v>100</v>
      </c>
      <c r="AA24" s="48">
        <v>100</v>
      </c>
      <c r="AB24" s="48">
        <v>100</v>
      </c>
      <c r="AC24" s="135">
        <v>2026</v>
      </c>
    </row>
    <row r="25" spans="1:40" s="71" customFormat="1" ht="43.5" customHeight="1" x14ac:dyDescent="0.25">
      <c r="A25" s="5"/>
      <c r="B25" s="6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2" t="s">
        <v>52</v>
      </c>
      <c r="U25" s="80" t="s">
        <v>12</v>
      </c>
      <c r="V25" s="110">
        <f t="shared" ref="V25:AB25" si="1">V26+V41+V54+V67</f>
        <v>414263.39999999997</v>
      </c>
      <c r="W25" s="110">
        <f t="shared" si="1"/>
        <v>456677.7</v>
      </c>
      <c r="X25" s="110">
        <f t="shared" si="1"/>
        <v>503419.4</v>
      </c>
      <c r="Y25" s="110">
        <f t="shared" si="1"/>
        <v>549878.1</v>
      </c>
      <c r="Z25" s="110">
        <f t="shared" si="1"/>
        <v>539874.10000000009</v>
      </c>
      <c r="AA25" s="110">
        <f t="shared" si="1"/>
        <v>539874.10000000009</v>
      </c>
      <c r="AB25" s="110">
        <f t="shared" si="1"/>
        <v>3003986.8000000003</v>
      </c>
      <c r="AC25" s="81">
        <v>2026</v>
      </c>
      <c r="AF25" s="77"/>
      <c r="AG25" s="77"/>
    </row>
    <row r="26" spans="1:40" s="71" customFormat="1" ht="48.75" customHeight="1" x14ac:dyDescent="0.25">
      <c r="A26" s="5"/>
      <c r="B26" s="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22" t="s">
        <v>54</v>
      </c>
      <c r="U26" s="80" t="s">
        <v>12</v>
      </c>
      <c r="V26" s="110">
        <f>V29+V31+V34+V37+V38</f>
        <v>102841.60000000001</v>
      </c>
      <c r="W26" s="110">
        <f>W29+W31+W34+W37+W38</f>
        <v>111190.20000000001</v>
      </c>
      <c r="X26" s="110">
        <f>X29+X31+X34+X37+X38+X32</f>
        <v>129787.29999999999</v>
      </c>
      <c r="Y26" s="110">
        <f>Y29+Y31+Y34+Y37+Y38</f>
        <v>138215.40000000002</v>
      </c>
      <c r="Z26" s="110">
        <f>Z29+Z31+Z34+Z37+Z38</f>
        <v>138215.40000000002</v>
      </c>
      <c r="AA26" s="110">
        <f>AA29+AA31+AA34+AA37+AA38</f>
        <v>138215.40000000002</v>
      </c>
      <c r="AB26" s="110">
        <f>AB29+AB31+AB34+AB37+AB38+AB32</f>
        <v>758465.3</v>
      </c>
      <c r="AC26" s="81">
        <v>2026</v>
      </c>
    </row>
    <row r="27" spans="1:40" s="71" customFormat="1" ht="45" customHeight="1" x14ac:dyDescent="0.25">
      <c r="A27" s="5"/>
      <c r="B27" s="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2" t="s">
        <v>101</v>
      </c>
      <c r="U27" s="132" t="s">
        <v>3</v>
      </c>
      <c r="V27" s="29">
        <v>1452640</v>
      </c>
      <c r="W27" s="29">
        <v>1452670</v>
      </c>
      <c r="X27" s="29">
        <v>1452700</v>
      </c>
      <c r="Y27" s="29">
        <v>1452730</v>
      </c>
      <c r="Z27" s="29">
        <v>1452750</v>
      </c>
      <c r="AA27" s="29">
        <v>1452780</v>
      </c>
      <c r="AB27" s="29">
        <f>AA27</f>
        <v>1452780</v>
      </c>
      <c r="AC27" s="28">
        <v>2026</v>
      </c>
    </row>
    <row r="28" spans="1:40" s="71" customFormat="1" ht="21.75" customHeight="1" x14ac:dyDescent="0.25">
      <c r="A28" s="5"/>
      <c r="B28" s="6"/>
      <c r="C28" s="8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2" t="s">
        <v>55</v>
      </c>
      <c r="U28" s="132" t="s">
        <v>3</v>
      </c>
      <c r="V28" s="29">
        <v>31880</v>
      </c>
      <c r="W28" s="29">
        <v>32730</v>
      </c>
      <c r="X28" s="29">
        <v>33727</v>
      </c>
      <c r="Y28" s="29">
        <v>34577</v>
      </c>
      <c r="Z28" s="29">
        <v>35427</v>
      </c>
      <c r="AA28" s="29">
        <v>36277</v>
      </c>
      <c r="AB28" s="29">
        <f>AA28</f>
        <v>36277</v>
      </c>
      <c r="AC28" s="28">
        <v>2026</v>
      </c>
    </row>
    <row r="29" spans="1:40" s="71" customFormat="1" ht="45.75" customHeight="1" x14ac:dyDescent="0.25">
      <c r="A29" s="5"/>
      <c r="B29" s="6"/>
      <c r="C29" s="7">
        <v>0</v>
      </c>
      <c r="D29" s="7">
        <v>1</v>
      </c>
      <c r="E29" s="7">
        <v>0</v>
      </c>
      <c r="F29" s="7">
        <v>0</v>
      </c>
      <c r="G29" s="7">
        <v>8</v>
      </c>
      <c r="H29" s="7">
        <v>0</v>
      </c>
      <c r="I29" s="7">
        <v>1</v>
      </c>
      <c r="J29" s="7">
        <v>0</v>
      </c>
      <c r="K29" s="7">
        <v>2</v>
      </c>
      <c r="L29" s="7">
        <v>1</v>
      </c>
      <c r="M29" s="7">
        <v>0</v>
      </c>
      <c r="N29" s="7">
        <v>1</v>
      </c>
      <c r="O29" s="7">
        <v>9</v>
      </c>
      <c r="P29" s="7">
        <v>9</v>
      </c>
      <c r="Q29" s="82">
        <v>9</v>
      </c>
      <c r="R29" s="25">
        <v>9</v>
      </c>
      <c r="S29" s="40">
        <v>9</v>
      </c>
      <c r="T29" s="2" t="s">
        <v>56</v>
      </c>
      <c r="U29" s="132" t="s">
        <v>12</v>
      </c>
      <c r="V29" s="31">
        <f>69748.8-2500</f>
        <v>67248.800000000003</v>
      </c>
      <c r="W29" s="31">
        <v>62402</v>
      </c>
      <c r="X29" s="31">
        <v>63055.199999999997</v>
      </c>
      <c r="Y29" s="31">
        <v>66605.600000000006</v>
      </c>
      <c r="Z29" s="31">
        <v>66605.600000000006</v>
      </c>
      <c r="AA29" s="31">
        <v>66605.600000000006</v>
      </c>
      <c r="AB29" s="31">
        <f>V29+AA29+Z29+Y29+X29+W29</f>
        <v>392522.80000000005</v>
      </c>
      <c r="AC29" s="132">
        <v>2026</v>
      </c>
    </row>
    <row r="30" spans="1:40" s="71" customFormat="1" ht="42" customHeight="1" x14ac:dyDescent="0.25">
      <c r="A30" s="5"/>
      <c r="B30" s="6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2" t="s">
        <v>102</v>
      </c>
      <c r="U30" s="132" t="s">
        <v>3</v>
      </c>
      <c r="V30" s="29">
        <v>620005</v>
      </c>
      <c r="W30" s="29">
        <v>682005</v>
      </c>
      <c r="X30" s="29">
        <v>744006</v>
      </c>
      <c r="Y30" s="29">
        <v>868006</v>
      </c>
      <c r="Z30" s="29">
        <v>1116008</v>
      </c>
      <c r="AA30" s="29">
        <v>1327912</v>
      </c>
      <c r="AB30" s="29">
        <f>AA30</f>
        <v>1327912</v>
      </c>
      <c r="AC30" s="132">
        <v>2026</v>
      </c>
      <c r="AD30" s="123"/>
    </row>
    <row r="31" spans="1:40" s="71" customFormat="1" ht="29.25" customHeight="1" x14ac:dyDescent="0.25">
      <c r="A31" s="5"/>
      <c r="B31" s="6"/>
      <c r="C31" s="7">
        <v>0</v>
      </c>
      <c r="D31" s="7">
        <v>1</v>
      </c>
      <c r="E31" s="7">
        <v>0</v>
      </c>
      <c r="F31" s="7">
        <v>0</v>
      </c>
      <c r="G31" s="7">
        <v>8</v>
      </c>
      <c r="H31" s="7">
        <v>0</v>
      </c>
      <c r="I31" s="7">
        <v>1</v>
      </c>
      <c r="J31" s="7">
        <v>0</v>
      </c>
      <c r="K31" s="7">
        <v>2</v>
      </c>
      <c r="L31" s="7">
        <v>1</v>
      </c>
      <c r="M31" s="7">
        <v>0</v>
      </c>
      <c r="N31" s="7">
        <v>1</v>
      </c>
      <c r="O31" s="7">
        <v>9</v>
      </c>
      <c r="P31" s="7">
        <v>9</v>
      </c>
      <c r="Q31" s="24">
        <v>9</v>
      </c>
      <c r="R31" s="25">
        <v>9</v>
      </c>
      <c r="S31" s="25">
        <v>9</v>
      </c>
      <c r="T31" s="159" t="s">
        <v>127</v>
      </c>
      <c r="U31" s="145" t="s">
        <v>13</v>
      </c>
      <c r="V31" s="11">
        <v>180</v>
      </c>
      <c r="W31" s="11">
        <v>180</v>
      </c>
      <c r="X31" s="11">
        <v>0</v>
      </c>
      <c r="Y31" s="11">
        <v>180</v>
      </c>
      <c r="Z31" s="11">
        <v>180</v>
      </c>
      <c r="AA31" s="11">
        <v>180</v>
      </c>
      <c r="AB31" s="11">
        <f>V31+W31+X31+Y31+Z31+AA31</f>
        <v>900</v>
      </c>
      <c r="AC31" s="10">
        <v>2026</v>
      </c>
    </row>
    <row r="32" spans="1:40" s="71" customFormat="1" ht="29.25" customHeight="1" x14ac:dyDescent="0.25">
      <c r="A32" s="5"/>
      <c r="B32" s="6"/>
      <c r="C32" s="7">
        <v>0</v>
      </c>
      <c r="D32" s="7">
        <v>1</v>
      </c>
      <c r="E32" s="7">
        <v>0</v>
      </c>
      <c r="F32" s="7">
        <v>0</v>
      </c>
      <c r="G32" s="7">
        <v>8</v>
      </c>
      <c r="H32" s="7">
        <v>0</v>
      </c>
      <c r="I32" s="7">
        <v>1</v>
      </c>
      <c r="J32" s="7">
        <v>0</v>
      </c>
      <c r="K32" s="7">
        <v>2</v>
      </c>
      <c r="L32" s="7">
        <v>1</v>
      </c>
      <c r="M32" s="7">
        <v>0</v>
      </c>
      <c r="N32" s="7">
        <v>1</v>
      </c>
      <c r="O32" s="7" t="s">
        <v>125</v>
      </c>
      <c r="P32" s="7">
        <v>5</v>
      </c>
      <c r="Q32" s="24">
        <v>1</v>
      </c>
      <c r="R32" s="25">
        <v>9</v>
      </c>
      <c r="S32" s="25">
        <v>2</v>
      </c>
      <c r="T32" s="160"/>
      <c r="U32" s="146"/>
      <c r="V32" s="31">
        <v>0</v>
      </c>
      <c r="W32" s="31">
        <v>0</v>
      </c>
      <c r="X32" s="31">
        <v>1780</v>
      </c>
      <c r="Y32" s="31">
        <v>0</v>
      </c>
      <c r="Z32" s="31">
        <v>0</v>
      </c>
      <c r="AA32" s="31">
        <v>0</v>
      </c>
      <c r="AB32" s="11">
        <f>V32+W32+X32+Y32+Z32+AA32</f>
        <v>1780</v>
      </c>
      <c r="AC32" s="28">
        <v>2023</v>
      </c>
    </row>
    <row r="33" spans="1:30" s="6" customFormat="1" ht="46.5" customHeight="1" x14ac:dyDescent="0.35">
      <c r="A33" s="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121" t="s">
        <v>126</v>
      </c>
      <c r="U33" s="132" t="s">
        <v>3</v>
      </c>
      <c r="V33" s="29" t="s">
        <v>39</v>
      </c>
      <c r="W33" s="29">
        <v>562</v>
      </c>
      <c r="X33" s="29">
        <v>4250</v>
      </c>
      <c r="Y33" s="29">
        <v>562</v>
      </c>
      <c r="Z33" s="29">
        <v>562</v>
      </c>
      <c r="AA33" s="29">
        <v>562</v>
      </c>
      <c r="AB33" s="29">
        <f>V33+W33+X33+Y33+Z33+AA33</f>
        <v>7098</v>
      </c>
      <c r="AC33" s="28">
        <v>2026</v>
      </c>
      <c r="AD33" s="124"/>
    </row>
    <row r="34" spans="1:30" s="6" customFormat="1" ht="63" customHeight="1" x14ac:dyDescent="0.25">
      <c r="A34" s="5"/>
      <c r="C34" s="40">
        <v>0</v>
      </c>
      <c r="D34" s="40">
        <v>1</v>
      </c>
      <c r="E34" s="40">
        <v>0</v>
      </c>
      <c r="F34" s="40">
        <v>0</v>
      </c>
      <c r="G34" s="40">
        <v>1</v>
      </c>
      <c r="H34" s="40">
        <v>1</v>
      </c>
      <c r="I34" s="40">
        <v>3</v>
      </c>
      <c r="J34" s="40">
        <v>0</v>
      </c>
      <c r="K34" s="40">
        <v>2</v>
      </c>
      <c r="L34" s="40">
        <v>1</v>
      </c>
      <c r="M34" s="40">
        <v>0</v>
      </c>
      <c r="N34" s="40">
        <v>1</v>
      </c>
      <c r="O34" s="7">
        <v>9</v>
      </c>
      <c r="P34" s="7">
        <v>9</v>
      </c>
      <c r="Q34" s="82">
        <v>9</v>
      </c>
      <c r="R34" s="25">
        <v>9</v>
      </c>
      <c r="S34" s="25">
        <v>9</v>
      </c>
      <c r="T34" s="2" t="s">
        <v>57</v>
      </c>
      <c r="U34" s="132" t="s">
        <v>13</v>
      </c>
      <c r="V34" s="31">
        <f>8292.2-500</f>
        <v>7792.2000000000007</v>
      </c>
      <c r="W34" s="31">
        <v>7435.7</v>
      </c>
      <c r="X34" s="31">
        <v>8162.9</v>
      </c>
      <c r="Y34" s="31">
        <v>8358.4</v>
      </c>
      <c r="Z34" s="31">
        <v>8358.4</v>
      </c>
      <c r="AA34" s="31">
        <v>8358.4</v>
      </c>
      <c r="AB34" s="31">
        <f>V34+W34+X34+Y34+Z34+AA34</f>
        <v>48466.000000000007</v>
      </c>
      <c r="AC34" s="28">
        <v>2026</v>
      </c>
    </row>
    <row r="35" spans="1:30" s="6" customFormat="1" ht="43.5" customHeight="1" x14ac:dyDescent="0.25">
      <c r="A35" s="83"/>
      <c r="B35" s="84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2" t="s">
        <v>117</v>
      </c>
      <c r="U35" s="135" t="s">
        <v>25</v>
      </c>
      <c r="V35" s="9">
        <v>1300</v>
      </c>
      <c r="W35" s="9">
        <v>2500</v>
      </c>
      <c r="X35" s="10">
        <v>1000</v>
      </c>
      <c r="Y35" s="10">
        <v>850</v>
      </c>
      <c r="Z35" s="10">
        <v>850</v>
      </c>
      <c r="AA35" s="10">
        <v>850</v>
      </c>
      <c r="AB35" s="9">
        <f>AA35+Z35+Y35+X35+W35+V35</f>
        <v>7350</v>
      </c>
      <c r="AC35" s="10">
        <v>2026</v>
      </c>
      <c r="AD35" s="168"/>
    </row>
    <row r="36" spans="1:30" s="6" customFormat="1" ht="45.75" customHeight="1" x14ac:dyDescent="0.25">
      <c r="A36" s="83"/>
      <c r="B36" s="84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2" t="s">
        <v>103</v>
      </c>
      <c r="U36" s="135" t="s">
        <v>25</v>
      </c>
      <c r="V36" s="9">
        <v>1000</v>
      </c>
      <c r="W36" s="9">
        <v>1030</v>
      </c>
      <c r="X36" s="10">
        <v>920</v>
      </c>
      <c r="Y36" s="10">
        <v>750</v>
      </c>
      <c r="Z36" s="10">
        <v>750</v>
      </c>
      <c r="AA36" s="10">
        <v>750</v>
      </c>
      <c r="AB36" s="9">
        <f>AA36+Z36+Y36+X36+W36+V36</f>
        <v>5200</v>
      </c>
      <c r="AC36" s="10">
        <v>2026</v>
      </c>
      <c r="AD36" s="169"/>
    </row>
    <row r="37" spans="1:30" s="6" customFormat="1" ht="24" customHeight="1" x14ac:dyDescent="0.25">
      <c r="A37" s="5"/>
      <c r="C37" s="135">
        <v>0</v>
      </c>
      <c r="D37" s="8">
        <v>1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2</v>
      </c>
      <c r="L37" s="8">
        <v>1</v>
      </c>
      <c r="M37" s="8">
        <v>0</v>
      </c>
      <c r="N37" s="8">
        <v>1</v>
      </c>
      <c r="O37" s="8" t="s">
        <v>38</v>
      </c>
      <c r="P37" s="8">
        <v>0</v>
      </c>
      <c r="Q37" s="8">
        <v>6</v>
      </c>
      <c r="R37" s="8">
        <v>8</v>
      </c>
      <c r="S37" s="8">
        <v>0</v>
      </c>
      <c r="T37" s="162" t="s">
        <v>58</v>
      </c>
      <c r="U37" s="145" t="s">
        <v>13</v>
      </c>
      <c r="V37" s="11">
        <v>276.2</v>
      </c>
      <c r="W37" s="11">
        <v>2058.6</v>
      </c>
      <c r="X37" s="11">
        <v>2839.4</v>
      </c>
      <c r="Y37" s="11">
        <v>3153.6</v>
      </c>
      <c r="Z37" s="11">
        <v>3153.6</v>
      </c>
      <c r="AA37" s="11">
        <v>3153.6</v>
      </c>
      <c r="AB37" s="11">
        <f>AA37+Z37+Y37+X37+W37+V37</f>
        <v>14635</v>
      </c>
      <c r="AC37" s="10">
        <v>2026</v>
      </c>
      <c r="AD37" s="169"/>
    </row>
    <row r="38" spans="1:30" s="6" customFormat="1" ht="21.75" customHeight="1" x14ac:dyDescent="0.25">
      <c r="A38" s="5"/>
      <c r="C38" s="135">
        <v>0</v>
      </c>
      <c r="D38" s="8">
        <v>1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2</v>
      </c>
      <c r="L38" s="8">
        <v>1</v>
      </c>
      <c r="M38" s="8">
        <v>0</v>
      </c>
      <c r="N38" s="8">
        <v>1</v>
      </c>
      <c r="O38" s="8">
        <v>1</v>
      </c>
      <c r="P38" s="8">
        <v>0</v>
      </c>
      <c r="Q38" s="8">
        <v>6</v>
      </c>
      <c r="R38" s="8">
        <v>8</v>
      </c>
      <c r="S38" s="8">
        <v>0</v>
      </c>
      <c r="T38" s="163"/>
      <c r="U38" s="161"/>
      <c r="V38" s="11">
        <v>27344.400000000001</v>
      </c>
      <c r="W38" s="11">
        <v>39113.9</v>
      </c>
      <c r="X38" s="11">
        <v>53949.8</v>
      </c>
      <c r="Y38" s="11">
        <v>59917.8</v>
      </c>
      <c r="Z38" s="11">
        <v>59917.8</v>
      </c>
      <c r="AA38" s="11">
        <v>59917.8</v>
      </c>
      <c r="AB38" s="141">
        <f>AA38+Z38+Y38+X38+W38+V38</f>
        <v>300161.50000000006</v>
      </c>
      <c r="AC38" s="10">
        <v>2026</v>
      </c>
    </row>
    <row r="39" spans="1:30" s="6" customFormat="1" ht="41.25" customHeight="1" x14ac:dyDescent="0.45">
      <c r="A39" s="5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12" t="s">
        <v>59</v>
      </c>
      <c r="U39" s="135" t="s">
        <v>4</v>
      </c>
      <c r="V39" s="11">
        <v>192</v>
      </c>
      <c r="W39" s="11">
        <v>191</v>
      </c>
      <c r="X39" s="11">
        <v>190</v>
      </c>
      <c r="Y39" s="11">
        <v>190</v>
      </c>
      <c r="Z39" s="11">
        <v>190</v>
      </c>
      <c r="AA39" s="11">
        <v>190</v>
      </c>
      <c r="AB39" s="11">
        <v>190</v>
      </c>
      <c r="AC39" s="10">
        <v>2026</v>
      </c>
      <c r="AD39" s="85"/>
    </row>
    <row r="40" spans="1:30" s="6" customFormat="1" ht="44.25" customHeight="1" x14ac:dyDescent="0.45">
      <c r="A40" s="5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12" t="s">
        <v>60</v>
      </c>
      <c r="U40" s="135" t="s">
        <v>42</v>
      </c>
      <c r="V40" s="11">
        <v>32304</v>
      </c>
      <c r="W40" s="11">
        <v>36760.1</v>
      </c>
      <c r="X40" s="11">
        <v>42073</v>
      </c>
      <c r="Y40" s="11">
        <v>44198.2</v>
      </c>
      <c r="Z40" s="11">
        <v>44198.2</v>
      </c>
      <c r="AA40" s="11">
        <v>44198.2</v>
      </c>
      <c r="AB40" s="11">
        <v>44198.2</v>
      </c>
      <c r="AC40" s="10">
        <v>2026</v>
      </c>
      <c r="AD40" s="85"/>
    </row>
    <row r="41" spans="1:30" s="6" customFormat="1" ht="61.5" customHeight="1" x14ac:dyDescent="0.25">
      <c r="A41" s="5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4" t="s">
        <v>94</v>
      </c>
      <c r="U41" s="80" t="s">
        <v>12</v>
      </c>
      <c r="V41" s="54">
        <f t="shared" ref="V41:AB41" si="2">V43+V48+V50+V51</f>
        <v>167327</v>
      </c>
      <c r="W41" s="54">
        <f t="shared" si="2"/>
        <v>188101.40000000002</v>
      </c>
      <c r="X41" s="54">
        <f t="shared" si="2"/>
        <v>201884.40000000002</v>
      </c>
      <c r="Y41" s="54">
        <f t="shared" si="2"/>
        <v>227081.8</v>
      </c>
      <c r="Z41" s="54">
        <f t="shared" si="2"/>
        <v>226705.40000000002</v>
      </c>
      <c r="AA41" s="54">
        <f t="shared" si="2"/>
        <v>226705.40000000002</v>
      </c>
      <c r="AB41" s="54">
        <f t="shared" si="2"/>
        <v>1237805.3999999999</v>
      </c>
      <c r="AC41" s="80">
        <v>2026</v>
      </c>
    </row>
    <row r="42" spans="1:30" s="6" customFormat="1" ht="41.25" customHeight="1" x14ac:dyDescent="0.45">
      <c r="A42" s="5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35" t="s">
        <v>112</v>
      </c>
      <c r="U42" s="135" t="s">
        <v>3</v>
      </c>
      <c r="V42" s="9">
        <v>1397</v>
      </c>
      <c r="W42" s="9">
        <v>1397</v>
      </c>
      <c r="X42" s="9">
        <v>1397</v>
      </c>
      <c r="Y42" s="9">
        <v>1397</v>
      </c>
      <c r="Z42" s="9">
        <v>1397</v>
      </c>
      <c r="AA42" s="9">
        <v>1500</v>
      </c>
      <c r="AB42" s="9">
        <v>1500</v>
      </c>
      <c r="AC42" s="10">
        <v>2026</v>
      </c>
      <c r="AD42" s="85"/>
    </row>
    <row r="43" spans="1:30" s="6" customFormat="1" ht="28.5" customHeight="1" x14ac:dyDescent="0.25">
      <c r="A43" s="86"/>
      <c r="B43" s="87"/>
      <c r="C43" s="7">
        <v>0</v>
      </c>
      <c r="D43" s="7">
        <v>1</v>
      </c>
      <c r="E43" s="7">
        <v>0</v>
      </c>
      <c r="F43" s="7">
        <v>0</v>
      </c>
      <c r="G43" s="7">
        <v>8</v>
      </c>
      <c r="H43" s="7">
        <v>0</v>
      </c>
      <c r="I43" s="7">
        <v>1</v>
      </c>
      <c r="J43" s="7">
        <v>0</v>
      </c>
      <c r="K43" s="7">
        <v>2</v>
      </c>
      <c r="L43" s="7">
        <v>1</v>
      </c>
      <c r="M43" s="7">
        <v>0</v>
      </c>
      <c r="N43" s="7">
        <v>2</v>
      </c>
      <c r="O43" s="7">
        <v>9</v>
      </c>
      <c r="P43" s="7">
        <v>9</v>
      </c>
      <c r="Q43" s="82">
        <v>9</v>
      </c>
      <c r="R43" s="25">
        <v>9</v>
      </c>
      <c r="S43" s="25">
        <v>9</v>
      </c>
      <c r="T43" s="35" t="s">
        <v>113</v>
      </c>
      <c r="U43" s="135" t="s">
        <v>13</v>
      </c>
      <c r="V43" s="11">
        <f>104764.5-5049.2</f>
        <v>99715.3</v>
      </c>
      <c r="W43" s="11">
        <v>99932.2</v>
      </c>
      <c r="X43" s="11">
        <v>88792.3</v>
      </c>
      <c r="Y43" s="11">
        <v>102005.9</v>
      </c>
      <c r="Z43" s="11">
        <v>101629.5</v>
      </c>
      <c r="AA43" s="11">
        <v>101629.5</v>
      </c>
      <c r="AB43" s="11">
        <f>V43+W43+X43+Y43+Z43+AA43</f>
        <v>593704.69999999995</v>
      </c>
      <c r="AC43" s="10">
        <v>2026</v>
      </c>
    </row>
    <row r="44" spans="1:30" s="6" customFormat="1" ht="44.25" customHeight="1" x14ac:dyDescent="0.35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35" t="s">
        <v>61</v>
      </c>
      <c r="U44" s="135" t="s">
        <v>4</v>
      </c>
      <c r="V44" s="9">
        <v>2163</v>
      </c>
      <c r="W44" s="9">
        <v>2035</v>
      </c>
      <c r="X44" s="9">
        <v>2035</v>
      </c>
      <c r="Y44" s="9">
        <v>2035</v>
      </c>
      <c r="Z44" s="9">
        <v>2035</v>
      </c>
      <c r="AA44" s="9">
        <v>2035</v>
      </c>
      <c r="AB44" s="9">
        <v>2500</v>
      </c>
      <c r="AC44" s="10">
        <v>2026</v>
      </c>
      <c r="AD44" s="124"/>
    </row>
    <row r="45" spans="1:30" s="6" customFormat="1" ht="57.75" customHeight="1" x14ac:dyDescent="0.25">
      <c r="A45" s="5"/>
      <c r="C45" s="7"/>
      <c r="D45" s="7"/>
      <c r="E45" s="7"/>
      <c r="F45" s="7"/>
      <c r="G45" s="7"/>
      <c r="H45" s="7"/>
      <c r="I45" s="7"/>
      <c r="J45" s="7"/>
      <c r="K45" s="7"/>
      <c r="L45" s="7"/>
      <c r="M45" s="7" t="s">
        <v>26</v>
      </c>
      <c r="N45" s="7"/>
      <c r="O45" s="7"/>
      <c r="P45" s="7"/>
      <c r="Q45" s="7"/>
      <c r="R45" s="7"/>
      <c r="S45" s="7"/>
      <c r="T45" s="118" t="s">
        <v>62</v>
      </c>
      <c r="U45" s="140" t="s">
        <v>4</v>
      </c>
      <c r="V45" s="13">
        <v>210745</v>
      </c>
      <c r="W45" s="47">
        <v>210945</v>
      </c>
      <c r="X45" s="47" t="s">
        <v>130</v>
      </c>
      <c r="Y45" s="47">
        <v>211045</v>
      </c>
      <c r="Z45" s="47">
        <v>211045</v>
      </c>
      <c r="AA45" s="47">
        <v>211045</v>
      </c>
      <c r="AB45" s="13">
        <f>AA45</f>
        <v>211045</v>
      </c>
      <c r="AC45" s="88">
        <v>2026</v>
      </c>
    </row>
    <row r="46" spans="1:30" s="6" customFormat="1" ht="40.5" customHeight="1" x14ac:dyDescent="0.25">
      <c r="A46" s="5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2" t="s">
        <v>123</v>
      </c>
      <c r="U46" s="132" t="s">
        <v>4</v>
      </c>
      <c r="V46" s="41">
        <v>12600</v>
      </c>
      <c r="W46" s="41">
        <v>12600</v>
      </c>
      <c r="X46" s="29">
        <v>11790</v>
      </c>
      <c r="Y46" s="29">
        <v>12600</v>
      </c>
      <c r="Z46" s="29">
        <v>12600</v>
      </c>
      <c r="AA46" s="29">
        <v>12600</v>
      </c>
      <c r="AB46" s="29">
        <v>12600</v>
      </c>
      <c r="AC46" s="28">
        <v>2026</v>
      </c>
    </row>
    <row r="47" spans="1:30" s="6" customFormat="1" ht="23.25" customHeight="1" x14ac:dyDescent="0.45">
      <c r="A47" s="5"/>
      <c r="C47" s="8"/>
      <c r="D47" s="8"/>
      <c r="E47" s="8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35" t="s">
        <v>116</v>
      </c>
      <c r="U47" s="135" t="s">
        <v>3</v>
      </c>
      <c r="V47" s="9">
        <v>0</v>
      </c>
      <c r="W47" s="9">
        <v>116</v>
      </c>
      <c r="X47" s="9">
        <v>115</v>
      </c>
      <c r="Y47" s="9">
        <v>116</v>
      </c>
      <c r="Z47" s="9">
        <v>116</v>
      </c>
      <c r="AA47" s="9">
        <v>116</v>
      </c>
      <c r="AB47" s="9">
        <v>116</v>
      </c>
      <c r="AC47" s="10">
        <v>2026</v>
      </c>
      <c r="AD47" s="127"/>
    </row>
    <row r="48" spans="1:30" s="6" customFormat="1" ht="39" customHeight="1" x14ac:dyDescent="0.35">
      <c r="A48" s="5"/>
      <c r="C48" s="7">
        <v>0</v>
      </c>
      <c r="D48" s="7">
        <v>1</v>
      </c>
      <c r="E48" s="7">
        <v>0</v>
      </c>
      <c r="F48" s="7">
        <v>0</v>
      </c>
      <c r="G48" s="7">
        <v>8</v>
      </c>
      <c r="H48" s="7">
        <v>0</v>
      </c>
      <c r="I48" s="7">
        <v>1</v>
      </c>
      <c r="J48" s="7">
        <v>0</v>
      </c>
      <c r="K48" s="7">
        <v>2</v>
      </c>
      <c r="L48" s="7">
        <v>1</v>
      </c>
      <c r="M48" s="7">
        <v>0</v>
      </c>
      <c r="N48" s="7">
        <v>2</v>
      </c>
      <c r="O48" s="7">
        <v>9</v>
      </c>
      <c r="P48" s="7">
        <v>9</v>
      </c>
      <c r="Q48" s="24">
        <v>9</v>
      </c>
      <c r="R48" s="25">
        <v>9</v>
      </c>
      <c r="S48" s="7">
        <v>9</v>
      </c>
      <c r="T48" s="2" t="s">
        <v>63</v>
      </c>
      <c r="U48" s="132" t="s">
        <v>12</v>
      </c>
      <c r="V48" s="32">
        <f>13523-500</f>
        <v>13023</v>
      </c>
      <c r="W48" s="32">
        <v>11488</v>
      </c>
      <c r="X48" s="32">
        <v>10371.1</v>
      </c>
      <c r="Y48" s="32">
        <v>12709.5</v>
      </c>
      <c r="Z48" s="32">
        <v>12709.5</v>
      </c>
      <c r="AA48" s="32">
        <v>12709.5</v>
      </c>
      <c r="AB48" s="32">
        <f>V48+AA48+Z48+Y48+X48+W48</f>
        <v>73010.600000000006</v>
      </c>
      <c r="AC48" s="28">
        <v>2026</v>
      </c>
      <c r="AD48" s="90"/>
    </row>
    <row r="49" spans="1:30" s="6" customFormat="1" ht="58.5" customHeight="1" x14ac:dyDescent="0.35">
      <c r="A49" s="5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35" t="s">
        <v>64</v>
      </c>
      <c r="U49" s="135" t="s">
        <v>3</v>
      </c>
      <c r="V49" s="36">
        <v>28050</v>
      </c>
      <c r="W49" s="36">
        <v>28050</v>
      </c>
      <c r="X49" s="36">
        <v>28050</v>
      </c>
      <c r="Y49" s="36">
        <v>28050</v>
      </c>
      <c r="Z49" s="36">
        <v>28050</v>
      </c>
      <c r="AA49" s="36">
        <v>28050</v>
      </c>
      <c r="AB49" s="36">
        <f>AA49</f>
        <v>28050</v>
      </c>
      <c r="AC49" s="10">
        <v>2026</v>
      </c>
      <c r="AD49" s="128"/>
    </row>
    <row r="50" spans="1:30" s="6" customFormat="1" ht="23.25" customHeight="1" x14ac:dyDescent="0.25">
      <c r="A50" s="5"/>
      <c r="C50" s="135">
        <v>0</v>
      </c>
      <c r="D50" s="8">
        <v>1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2</v>
      </c>
      <c r="L50" s="8">
        <v>1</v>
      </c>
      <c r="M50" s="8">
        <v>0</v>
      </c>
      <c r="N50" s="8">
        <v>2</v>
      </c>
      <c r="O50" s="8" t="s">
        <v>38</v>
      </c>
      <c r="P50" s="8">
        <v>0</v>
      </c>
      <c r="Q50" s="8">
        <v>6</v>
      </c>
      <c r="R50" s="8">
        <v>8</v>
      </c>
      <c r="S50" s="8">
        <v>0</v>
      </c>
      <c r="T50" s="162" t="s">
        <v>129</v>
      </c>
      <c r="U50" s="145" t="s">
        <v>13</v>
      </c>
      <c r="V50" s="11">
        <v>545.9</v>
      </c>
      <c r="W50" s="11">
        <v>3834.1</v>
      </c>
      <c r="X50" s="11">
        <v>5136.1000000000004</v>
      </c>
      <c r="Y50" s="11">
        <v>5618.3</v>
      </c>
      <c r="Z50" s="11">
        <v>5618.3</v>
      </c>
      <c r="AA50" s="11">
        <v>5618.3</v>
      </c>
      <c r="AB50" s="141">
        <f>V50+W50+X50+Y50+Z50+AA50</f>
        <v>26371</v>
      </c>
      <c r="AC50" s="10">
        <v>2026</v>
      </c>
      <c r="AD50" s="91"/>
    </row>
    <row r="51" spans="1:30" s="6" customFormat="1" ht="27" customHeight="1" x14ac:dyDescent="0.25">
      <c r="A51" s="5"/>
      <c r="C51" s="135">
        <v>0</v>
      </c>
      <c r="D51" s="8">
        <v>1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2</v>
      </c>
      <c r="L51" s="8">
        <v>1</v>
      </c>
      <c r="M51" s="8">
        <v>0</v>
      </c>
      <c r="N51" s="8">
        <v>2</v>
      </c>
      <c r="O51" s="8">
        <v>1</v>
      </c>
      <c r="P51" s="8">
        <v>0</v>
      </c>
      <c r="Q51" s="8">
        <v>6</v>
      </c>
      <c r="R51" s="8">
        <v>8</v>
      </c>
      <c r="S51" s="8">
        <v>0</v>
      </c>
      <c r="T51" s="163"/>
      <c r="U51" s="161"/>
      <c r="V51" s="11">
        <v>54042.8</v>
      </c>
      <c r="W51" s="11">
        <v>72847.100000000006</v>
      </c>
      <c r="X51" s="11">
        <v>97584.9</v>
      </c>
      <c r="Y51" s="11">
        <v>106748.1</v>
      </c>
      <c r="Z51" s="11">
        <v>106748.1</v>
      </c>
      <c r="AA51" s="11">
        <v>106748.1</v>
      </c>
      <c r="AB51" s="141">
        <f>V51+W51+X51+Y51+Z51+AA51</f>
        <v>544719.1</v>
      </c>
      <c r="AC51" s="10">
        <v>2026</v>
      </c>
      <c r="AD51" s="91"/>
    </row>
    <row r="52" spans="1:30" s="6" customFormat="1" ht="39.75" customHeight="1" x14ac:dyDescent="0.25">
      <c r="A52" s="5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12" t="s">
        <v>59</v>
      </c>
      <c r="U52" s="135" t="s">
        <v>4</v>
      </c>
      <c r="V52" s="11">
        <v>270.10000000000002</v>
      </c>
      <c r="W52" s="11">
        <v>269.39999999999998</v>
      </c>
      <c r="X52" s="11">
        <v>270.60000000000002</v>
      </c>
      <c r="Y52" s="11">
        <v>270.60000000000002</v>
      </c>
      <c r="Z52" s="11">
        <v>270.60000000000002</v>
      </c>
      <c r="AA52" s="11">
        <v>270.60000000000002</v>
      </c>
      <c r="AB52" s="11">
        <v>270.60000000000002</v>
      </c>
      <c r="AC52" s="10">
        <v>2026</v>
      </c>
      <c r="AD52" s="91"/>
    </row>
    <row r="53" spans="1:30" s="6" customFormat="1" ht="41.25" customHeight="1" x14ac:dyDescent="0.25">
      <c r="A53" s="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2" t="s">
        <v>60</v>
      </c>
      <c r="U53" s="135" t="s">
        <v>42</v>
      </c>
      <c r="V53" s="11">
        <v>32304</v>
      </c>
      <c r="W53" s="11">
        <v>36760.1</v>
      </c>
      <c r="X53" s="11">
        <v>42073</v>
      </c>
      <c r="Y53" s="11">
        <v>44198.2</v>
      </c>
      <c r="Z53" s="11">
        <v>44198.2</v>
      </c>
      <c r="AA53" s="11">
        <v>44198.2</v>
      </c>
      <c r="AB53" s="11">
        <v>44198.2</v>
      </c>
      <c r="AC53" s="10">
        <v>2026</v>
      </c>
      <c r="AD53" s="120"/>
    </row>
    <row r="54" spans="1:30" s="6" customFormat="1" ht="40.5" customHeight="1" x14ac:dyDescent="0.25">
      <c r="A54" s="5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21" t="s">
        <v>65</v>
      </c>
      <c r="U54" s="15" t="s">
        <v>13</v>
      </c>
      <c r="V54" s="112">
        <f t="shared" ref="V54:AA54" si="3">V56+V64+V65</f>
        <v>134419.20000000001</v>
      </c>
      <c r="W54" s="112">
        <f>W56+W64+W65+W58+W57</f>
        <v>149220.59999999998</v>
      </c>
      <c r="X54" s="112">
        <f>X56+X64+X65+X57+X58</f>
        <v>170074.30000000002</v>
      </c>
      <c r="Y54" s="112">
        <f t="shared" si="3"/>
        <v>180243.20000000001</v>
      </c>
      <c r="Z54" s="112">
        <f t="shared" si="3"/>
        <v>174953.3</v>
      </c>
      <c r="AA54" s="112">
        <f t="shared" si="3"/>
        <v>174953.3</v>
      </c>
      <c r="AB54" s="16">
        <f>AA54+Z54+Y54+X54+W54+V54</f>
        <v>983863.90000000014</v>
      </c>
      <c r="AC54" s="113">
        <v>2026</v>
      </c>
    </row>
    <row r="55" spans="1:30" s="6" customFormat="1" ht="39.75" customHeight="1" x14ac:dyDescent="0.25">
      <c r="A55" s="5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2" t="s">
        <v>66</v>
      </c>
      <c r="U55" s="132" t="s">
        <v>14</v>
      </c>
      <c r="V55" s="31">
        <v>13.4</v>
      </c>
      <c r="W55" s="31">
        <v>13.4</v>
      </c>
      <c r="X55" s="31">
        <v>13.4</v>
      </c>
      <c r="Y55" s="31">
        <v>13.4</v>
      </c>
      <c r="Z55" s="31">
        <v>14</v>
      </c>
      <c r="AA55" s="31">
        <v>15.2</v>
      </c>
      <c r="AB55" s="31">
        <f>AA55</f>
        <v>15.2</v>
      </c>
      <c r="AC55" s="28">
        <v>2026</v>
      </c>
    </row>
    <row r="56" spans="1:30" s="6" customFormat="1" ht="33.75" customHeight="1" x14ac:dyDescent="0.35">
      <c r="A56" s="5"/>
      <c r="C56" s="7">
        <v>0</v>
      </c>
      <c r="D56" s="7">
        <v>1</v>
      </c>
      <c r="E56" s="7">
        <v>0</v>
      </c>
      <c r="F56" s="7">
        <v>0</v>
      </c>
      <c r="G56" s="7">
        <v>7</v>
      </c>
      <c r="H56" s="7">
        <v>0</v>
      </c>
      <c r="I56" s="7">
        <v>3</v>
      </c>
      <c r="J56" s="7">
        <v>0</v>
      </c>
      <c r="K56" s="7">
        <v>2</v>
      </c>
      <c r="L56" s="7">
        <v>1</v>
      </c>
      <c r="M56" s="7">
        <v>0</v>
      </c>
      <c r="N56" s="7">
        <v>3</v>
      </c>
      <c r="O56" s="7">
        <v>9</v>
      </c>
      <c r="P56" s="7">
        <v>9</v>
      </c>
      <c r="Q56" s="8">
        <v>9</v>
      </c>
      <c r="R56" s="25">
        <v>9</v>
      </c>
      <c r="S56" s="25">
        <v>9</v>
      </c>
      <c r="T56" s="159" t="s">
        <v>67</v>
      </c>
      <c r="U56" s="142" t="s">
        <v>12</v>
      </c>
      <c r="V56" s="31">
        <v>103033.5</v>
      </c>
      <c r="W56" s="31">
        <v>106086.9</v>
      </c>
      <c r="X56" s="32">
        <v>110276.7</v>
      </c>
      <c r="Y56" s="32">
        <v>115281.4</v>
      </c>
      <c r="Z56" s="32">
        <v>109991.5</v>
      </c>
      <c r="AA56" s="32">
        <v>109991.5</v>
      </c>
      <c r="AB56" s="31">
        <f>AA56+Z56+Y56+X56+W56+V56</f>
        <v>654661.5</v>
      </c>
      <c r="AC56" s="28">
        <v>2026</v>
      </c>
      <c r="AD56" s="124"/>
    </row>
    <row r="57" spans="1:30" s="6" customFormat="1" ht="33.75" customHeight="1" x14ac:dyDescent="0.25">
      <c r="A57" s="5"/>
      <c r="C57" s="7">
        <v>0</v>
      </c>
      <c r="D57" s="7">
        <v>1</v>
      </c>
      <c r="E57" s="7">
        <v>0</v>
      </c>
      <c r="F57" s="7">
        <v>0</v>
      </c>
      <c r="G57" s="7">
        <v>7</v>
      </c>
      <c r="H57" s="7">
        <v>0</v>
      </c>
      <c r="I57" s="7">
        <v>3</v>
      </c>
      <c r="J57" s="7">
        <v>0</v>
      </c>
      <c r="K57" s="7">
        <v>2</v>
      </c>
      <c r="L57" s="7">
        <v>1</v>
      </c>
      <c r="M57" s="7">
        <v>0</v>
      </c>
      <c r="N57" s="7">
        <v>3</v>
      </c>
      <c r="O57" s="7">
        <v>1</v>
      </c>
      <c r="P57" s="7">
        <v>1</v>
      </c>
      <c r="Q57" s="8">
        <v>3</v>
      </c>
      <c r="R57" s="25">
        <v>9</v>
      </c>
      <c r="S57" s="25">
        <v>0</v>
      </c>
      <c r="T57" s="160"/>
      <c r="U57" s="142" t="s">
        <v>12</v>
      </c>
      <c r="V57" s="31">
        <v>0</v>
      </c>
      <c r="W57" s="31">
        <v>652.4</v>
      </c>
      <c r="X57" s="32">
        <v>667.1</v>
      </c>
      <c r="Y57" s="32">
        <v>0</v>
      </c>
      <c r="Z57" s="32">
        <v>0</v>
      </c>
      <c r="AA57" s="32">
        <v>0</v>
      </c>
      <c r="AB57" s="31">
        <f>W57+X57</f>
        <v>1319.5</v>
      </c>
      <c r="AC57" s="28">
        <v>2023</v>
      </c>
    </row>
    <row r="58" spans="1:30" s="6" customFormat="1" ht="38.25" customHeight="1" x14ac:dyDescent="0.25">
      <c r="A58" s="5"/>
      <c r="C58" s="7">
        <v>0</v>
      </c>
      <c r="D58" s="7">
        <v>1</v>
      </c>
      <c r="E58" s="7">
        <v>0</v>
      </c>
      <c r="F58" s="7">
        <v>0</v>
      </c>
      <c r="G58" s="7">
        <v>7</v>
      </c>
      <c r="H58" s="7">
        <v>0</v>
      </c>
      <c r="I58" s="7">
        <v>3</v>
      </c>
      <c r="J58" s="7">
        <v>0</v>
      </c>
      <c r="K58" s="7">
        <v>2</v>
      </c>
      <c r="L58" s="7">
        <v>1</v>
      </c>
      <c r="M58" s="7">
        <v>0</v>
      </c>
      <c r="N58" s="7">
        <v>3</v>
      </c>
      <c r="O58" s="7" t="s">
        <v>38</v>
      </c>
      <c r="P58" s="7">
        <v>1</v>
      </c>
      <c r="Q58" s="8">
        <v>3</v>
      </c>
      <c r="R58" s="25">
        <v>9</v>
      </c>
      <c r="S58" s="25">
        <v>0</v>
      </c>
      <c r="T58" s="176"/>
      <c r="U58" s="142" t="s">
        <v>12</v>
      </c>
      <c r="V58" s="31">
        <v>0</v>
      </c>
      <c r="W58" s="31">
        <v>6.6</v>
      </c>
      <c r="X58" s="32">
        <v>6.7</v>
      </c>
      <c r="Y58" s="32">
        <v>0</v>
      </c>
      <c r="Z58" s="32">
        <v>0</v>
      </c>
      <c r="AA58" s="32">
        <v>0</v>
      </c>
      <c r="AB58" s="31">
        <f>AA58+Z58+Y58+X58+W58+V58</f>
        <v>13.3</v>
      </c>
      <c r="AC58" s="28">
        <v>2023</v>
      </c>
    </row>
    <row r="59" spans="1:30" s="6" customFormat="1" ht="56.25" customHeight="1" x14ac:dyDescent="0.3">
      <c r="A59" s="5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35" t="s">
        <v>68</v>
      </c>
      <c r="U59" s="132" t="s">
        <v>4</v>
      </c>
      <c r="V59" s="41">
        <v>1810</v>
      </c>
      <c r="W59" s="41">
        <v>1803</v>
      </c>
      <c r="X59" s="41">
        <v>1852</v>
      </c>
      <c r="Y59" s="41">
        <v>1835</v>
      </c>
      <c r="Z59" s="41">
        <v>1835</v>
      </c>
      <c r="AA59" s="41">
        <v>1835</v>
      </c>
      <c r="AB59" s="41">
        <f>AA59</f>
        <v>1835</v>
      </c>
      <c r="AC59" s="28">
        <v>2026</v>
      </c>
    </row>
    <row r="60" spans="1:30" s="6" customFormat="1" ht="57.75" customHeight="1" x14ac:dyDescent="0.4">
      <c r="A60" s="5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2"/>
      <c r="O60" s="22"/>
      <c r="P60" s="22"/>
      <c r="Q60" s="22"/>
      <c r="R60" s="22"/>
      <c r="S60" s="22"/>
      <c r="T60" s="35" t="s">
        <v>69</v>
      </c>
      <c r="U60" s="135" t="s">
        <v>4</v>
      </c>
      <c r="V60" s="38">
        <v>580</v>
      </c>
      <c r="W60" s="38">
        <v>587</v>
      </c>
      <c r="X60" s="38">
        <v>570</v>
      </c>
      <c r="Y60" s="38">
        <v>575</v>
      </c>
      <c r="Z60" s="38">
        <v>575</v>
      </c>
      <c r="AA60" s="38">
        <v>575</v>
      </c>
      <c r="AB60" s="38">
        <v>587</v>
      </c>
      <c r="AC60" s="10">
        <v>2026</v>
      </c>
      <c r="AD60" s="129"/>
    </row>
    <row r="61" spans="1:30" s="6" customFormat="1" ht="39" customHeight="1" x14ac:dyDescent="0.25">
      <c r="A61" s="5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7"/>
      <c r="O61" s="7"/>
      <c r="P61" s="7"/>
      <c r="Q61" s="7"/>
      <c r="R61" s="7"/>
      <c r="S61" s="7"/>
      <c r="T61" s="117" t="s">
        <v>70</v>
      </c>
      <c r="U61" s="133" t="s">
        <v>47</v>
      </c>
      <c r="V61" s="27">
        <v>358540</v>
      </c>
      <c r="W61" s="27">
        <v>704561</v>
      </c>
      <c r="X61" s="23">
        <v>697139.5</v>
      </c>
      <c r="Y61" s="23">
        <v>762651.5</v>
      </c>
      <c r="Z61" s="23">
        <v>762651.5</v>
      </c>
      <c r="AA61" s="23">
        <v>762651.5</v>
      </c>
      <c r="AB61" s="23">
        <v>762651.5</v>
      </c>
      <c r="AC61" s="1">
        <v>2026</v>
      </c>
    </row>
    <row r="62" spans="1:30" s="6" customFormat="1" ht="37.5" customHeight="1" x14ac:dyDescent="0.25">
      <c r="A62" s="5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2" t="s">
        <v>71</v>
      </c>
      <c r="U62" s="132" t="s">
        <v>34</v>
      </c>
      <c r="V62" s="29">
        <v>1</v>
      </c>
      <c r="W62" s="29">
        <v>1</v>
      </c>
      <c r="X62" s="29">
        <v>1</v>
      </c>
      <c r="Y62" s="29">
        <v>1</v>
      </c>
      <c r="Z62" s="29">
        <v>1</v>
      </c>
      <c r="AA62" s="29">
        <v>1</v>
      </c>
      <c r="AB62" s="29">
        <v>1</v>
      </c>
      <c r="AC62" s="28">
        <v>2026</v>
      </c>
    </row>
    <row r="63" spans="1:30" s="6" customFormat="1" ht="53.25" customHeight="1" x14ac:dyDescent="0.45">
      <c r="A63" s="5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16" t="s">
        <v>95</v>
      </c>
      <c r="U63" s="132" t="s">
        <v>4</v>
      </c>
      <c r="V63" s="41">
        <v>85</v>
      </c>
      <c r="W63" s="41">
        <v>110</v>
      </c>
      <c r="X63" s="41">
        <v>82</v>
      </c>
      <c r="Y63" s="41">
        <v>100</v>
      </c>
      <c r="Z63" s="41">
        <v>100</v>
      </c>
      <c r="AA63" s="41">
        <v>100</v>
      </c>
      <c r="AB63" s="29">
        <f>AA63</f>
        <v>100</v>
      </c>
      <c r="AC63" s="28">
        <v>2026</v>
      </c>
      <c r="AD63" s="85"/>
    </row>
    <row r="64" spans="1:30" s="6" customFormat="1" ht="30.75" customHeight="1" x14ac:dyDescent="0.25">
      <c r="A64" s="5"/>
      <c r="C64" s="135">
        <v>0</v>
      </c>
      <c r="D64" s="8">
        <v>1</v>
      </c>
      <c r="E64" s="8">
        <v>0</v>
      </c>
      <c r="F64" s="8">
        <v>0</v>
      </c>
      <c r="G64" s="8">
        <v>7</v>
      </c>
      <c r="H64" s="8">
        <v>0</v>
      </c>
      <c r="I64" s="8">
        <v>3</v>
      </c>
      <c r="J64" s="8">
        <v>0</v>
      </c>
      <c r="K64" s="8">
        <v>2</v>
      </c>
      <c r="L64" s="8">
        <v>1</v>
      </c>
      <c r="M64" s="8">
        <v>0</v>
      </c>
      <c r="N64" s="8">
        <v>3</v>
      </c>
      <c r="O64" s="8" t="s">
        <v>38</v>
      </c>
      <c r="P64" s="8">
        <v>0</v>
      </c>
      <c r="Q64" s="8">
        <v>6</v>
      </c>
      <c r="R64" s="8">
        <v>9</v>
      </c>
      <c r="S64" s="8">
        <v>0</v>
      </c>
      <c r="T64" s="162" t="s">
        <v>72</v>
      </c>
      <c r="U64" s="145" t="s">
        <v>13</v>
      </c>
      <c r="V64" s="11">
        <v>1024</v>
      </c>
      <c r="W64" s="11">
        <v>1419.4</v>
      </c>
      <c r="X64" s="11">
        <v>2956.2</v>
      </c>
      <c r="Y64" s="11">
        <v>3248.1</v>
      </c>
      <c r="Z64" s="11">
        <v>3248.1</v>
      </c>
      <c r="AA64" s="11">
        <v>3248.1</v>
      </c>
      <c r="AB64" s="11">
        <f>AA64+Z64+Y64+X64+W64+V64</f>
        <v>15143.9</v>
      </c>
      <c r="AC64" s="10">
        <v>2026</v>
      </c>
    </row>
    <row r="65" spans="1:30" s="6" customFormat="1" ht="33" customHeight="1" x14ac:dyDescent="0.25">
      <c r="A65" s="5"/>
      <c r="C65" s="135">
        <v>0</v>
      </c>
      <c r="D65" s="8">
        <v>1</v>
      </c>
      <c r="E65" s="8">
        <v>0</v>
      </c>
      <c r="F65" s="8">
        <v>0</v>
      </c>
      <c r="G65" s="8">
        <v>7</v>
      </c>
      <c r="H65" s="8">
        <v>0</v>
      </c>
      <c r="I65" s="8">
        <v>3</v>
      </c>
      <c r="J65" s="8">
        <v>0</v>
      </c>
      <c r="K65" s="8">
        <v>2</v>
      </c>
      <c r="L65" s="8">
        <v>1</v>
      </c>
      <c r="M65" s="8">
        <v>0</v>
      </c>
      <c r="N65" s="8">
        <v>3</v>
      </c>
      <c r="O65" s="8">
        <v>1</v>
      </c>
      <c r="P65" s="8">
        <v>0</v>
      </c>
      <c r="Q65" s="8">
        <v>6</v>
      </c>
      <c r="R65" s="8">
        <v>9</v>
      </c>
      <c r="S65" s="8">
        <v>0</v>
      </c>
      <c r="T65" s="163"/>
      <c r="U65" s="161"/>
      <c r="V65" s="11">
        <v>30361.7</v>
      </c>
      <c r="W65" s="11">
        <v>41055.300000000003</v>
      </c>
      <c r="X65" s="11">
        <v>56167.6</v>
      </c>
      <c r="Y65" s="11">
        <v>61713.7</v>
      </c>
      <c r="Z65" s="11">
        <v>61713.7</v>
      </c>
      <c r="AA65" s="11">
        <v>61713.7</v>
      </c>
      <c r="AB65" s="11">
        <f>AA65+Z65+Y65+X65+W65+V65</f>
        <v>312725.7</v>
      </c>
      <c r="AC65" s="10">
        <v>2026</v>
      </c>
    </row>
    <row r="66" spans="1:30" s="6" customFormat="1" ht="59.25" customHeight="1" x14ac:dyDescent="0.25">
      <c r="A66" s="5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12" t="s">
        <v>73</v>
      </c>
      <c r="U66" s="135" t="s">
        <v>4</v>
      </c>
      <c r="V66" s="114">
        <v>186</v>
      </c>
      <c r="W66" s="114">
        <v>187</v>
      </c>
      <c r="X66" s="114">
        <v>191</v>
      </c>
      <c r="Y66" s="114">
        <v>193</v>
      </c>
      <c r="Z66" s="114">
        <v>193</v>
      </c>
      <c r="AA66" s="114">
        <v>193</v>
      </c>
      <c r="AB66" s="114">
        <v>193</v>
      </c>
      <c r="AC66" s="10">
        <v>2026</v>
      </c>
    </row>
    <row r="67" spans="1:30" s="6" customFormat="1" ht="78" customHeight="1" x14ac:dyDescent="0.25">
      <c r="A67" s="5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2" t="s">
        <v>74</v>
      </c>
      <c r="U67" s="80" t="s">
        <v>12</v>
      </c>
      <c r="V67" s="54">
        <f>V70+V72+V74+V76+V78+V80</f>
        <v>9675.6</v>
      </c>
      <c r="W67" s="54">
        <f>W70</f>
        <v>8165.5</v>
      </c>
      <c r="X67" s="54">
        <f>X70+X76+X74+X78</f>
        <v>1673.4</v>
      </c>
      <c r="Y67" s="54">
        <f>Y70+Y76+Y74+Y78+Y72</f>
        <v>4337.7</v>
      </c>
      <c r="Z67" s="54">
        <f t="shared" ref="Z67:AA67" si="4">Z70+Z76+Z74+Z78</f>
        <v>0</v>
      </c>
      <c r="AA67" s="54">
        <f t="shared" si="4"/>
        <v>0</v>
      </c>
      <c r="AB67" s="54">
        <f>AB70+AB72+AB74+AB76+AB78+AB80</f>
        <v>23852.199999999997</v>
      </c>
      <c r="AC67" s="81">
        <v>2026</v>
      </c>
    </row>
    <row r="68" spans="1:30" s="6" customFormat="1" ht="38.25" customHeight="1" x14ac:dyDescent="0.25">
      <c r="A68" s="5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35" t="s">
        <v>75</v>
      </c>
      <c r="U68" s="135" t="s">
        <v>3</v>
      </c>
      <c r="V68" s="30">
        <v>15</v>
      </c>
      <c r="W68" s="30">
        <v>15</v>
      </c>
      <c r="X68" s="30">
        <v>15</v>
      </c>
      <c r="Y68" s="30">
        <v>15</v>
      </c>
      <c r="Z68" s="30">
        <v>0</v>
      </c>
      <c r="AA68" s="30">
        <v>0</v>
      </c>
      <c r="AB68" s="30">
        <v>15</v>
      </c>
      <c r="AC68" s="28">
        <v>2024</v>
      </c>
    </row>
    <row r="69" spans="1:30" s="6" customFormat="1" ht="117" customHeight="1" x14ac:dyDescent="0.25">
      <c r="A69" s="92"/>
      <c r="B69" s="93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9" t="s">
        <v>76</v>
      </c>
      <c r="U69" s="133" t="s">
        <v>14</v>
      </c>
      <c r="V69" s="31">
        <v>33.299999999999997</v>
      </c>
      <c r="W69" s="31">
        <v>33.299999999999997</v>
      </c>
      <c r="X69" s="31">
        <v>33.299999999999997</v>
      </c>
      <c r="Y69" s="31">
        <v>33.299999999999997</v>
      </c>
      <c r="Z69" s="31">
        <v>0</v>
      </c>
      <c r="AA69" s="31">
        <v>0</v>
      </c>
      <c r="AB69" s="31">
        <v>33.299999999999997</v>
      </c>
      <c r="AC69" s="132">
        <v>2024</v>
      </c>
    </row>
    <row r="70" spans="1:30" s="6" customFormat="1" ht="59.25" customHeight="1" x14ac:dyDescent="0.25">
      <c r="A70" s="5"/>
      <c r="C70" s="7">
        <v>0</v>
      </c>
      <c r="D70" s="7">
        <v>1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2</v>
      </c>
      <c r="L70" s="7">
        <v>1</v>
      </c>
      <c r="M70" s="7">
        <v>0</v>
      </c>
      <c r="N70" s="7">
        <v>4</v>
      </c>
      <c r="O70" s="7">
        <v>9</v>
      </c>
      <c r="P70" s="7">
        <v>9</v>
      </c>
      <c r="Q70" s="82">
        <v>9</v>
      </c>
      <c r="R70" s="25">
        <v>9</v>
      </c>
      <c r="S70" s="25">
        <v>9</v>
      </c>
      <c r="T70" s="115" t="s">
        <v>118</v>
      </c>
      <c r="U70" s="132" t="s">
        <v>13</v>
      </c>
      <c r="V70" s="32">
        <f>1126.4+8549.2</f>
        <v>9675.6</v>
      </c>
      <c r="W70" s="32">
        <v>8165.5</v>
      </c>
      <c r="X70" s="32">
        <v>607</v>
      </c>
      <c r="Y70" s="31">
        <v>822.4</v>
      </c>
      <c r="Z70" s="32">
        <v>0</v>
      </c>
      <c r="AA70" s="32">
        <v>0</v>
      </c>
      <c r="AB70" s="32">
        <f>AA70+Z70+Y70+X70+W70+V70</f>
        <v>19270.5</v>
      </c>
      <c r="AC70" s="28">
        <v>2024</v>
      </c>
    </row>
    <row r="71" spans="1:30" s="6" customFormat="1" ht="39.75" customHeight="1" x14ac:dyDescent="0.3">
      <c r="A71" s="5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" t="s">
        <v>110</v>
      </c>
      <c r="U71" s="132" t="s">
        <v>3</v>
      </c>
      <c r="V71" s="30">
        <v>2</v>
      </c>
      <c r="W71" s="33">
        <v>2</v>
      </c>
      <c r="X71" s="41">
        <v>1</v>
      </c>
      <c r="Y71" s="41">
        <v>1</v>
      </c>
      <c r="Z71" s="33">
        <v>0</v>
      </c>
      <c r="AA71" s="33">
        <v>0</v>
      </c>
      <c r="AB71" s="30">
        <v>6</v>
      </c>
      <c r="AC71" s="28">
        <v>2024</v>
      </c>
      <c r="AD71" s="94">
        <f>SUM(V71:AA71)</f>
        <v>6</v>
      </c>
    </row>
    <row r="72" spans="1:30" s="6" customFormat="1" ht="58.5" customHeight="1" x14ac:dyDescent="0.25">
      <c r="A72" s="5"/>
      <c r="C72" s="7">
        <v>0</v>
      </c>
      <c r="D72" s="7">
        <v>1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2</v>
      </c>
      <c r="L72" s="7">
        <v>1</v>
      </c>
      <c r="M72" s="7">
        <v>0</v>
      </c>
      <c r="N72" s="7">
        <v>4</v>
      </c>
      <c r="O72" s="7">
        <v>9</v>
      </c>
      <c r="P72" s="7">
        <v>9</v>
      </c>
      <c r="Q72" s="82">
        <v>9</v>
      </c>
      <c r="R72" s="25">
        <v>9</v>
      </c>
      <c r="S72" s="25">
        <v>9</v>
      </c>
      <c r="T72" s="2" t="s">
        <v>77</v>
      </c>
      <c r="U72" s="132" t="s">
        <v>13</v>
      </c>
      <c r="V72" s="32">
        <v>0</v>
      </c>
      <c r="W72" s="32">
        <v>0</v>
      </c>
      <c r="X72" s="32">
        <v>0</v>
      </c>
      <c r="Y72" s="32">
        <v>729.1</v>
      </c>
      <c r="Z72" s="32">
        <v>0</v>
      </c>
      <c r="AA72" s="32">
        <v>0</v>
      </c>
      <c r="AB72" s="32">
        <f>AA72+Z72+Y72+X72+W72+V72</f>
        <v>729.1</v>
      </c>
      <c r="AC72" s="28">
        <v>2024</v>
      </c>
    </row>
    <row r="73" spans="1:30" s="6" customFormat="1" ht="63.75" customHeight="1" x14ac:dyDescent="0.25">
      <c r="A73" s="5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35" t="s">
        <v>104</v>
      </c>
      <c r="U73" s="135" t="s">
        <v>3</v>
      </c>
      <c r="V73" s="38">
        <v>0</v>
      </c>
      <c r="W73" s="36">
        <v>0</v>
      </c>
      <c r="X73" s="36">
        <v>0</v>
      </c>
      <c r="Y73" s="36">
        <v>3</v>
      </c>
      <c r="Z73" s="38">
        <v>0</v>
      </c>
      <c r="AA73" s="38">
        <v>0</v>
      </c>
      <c r="AB73" s="38">
        <v>3</v>
      </c>
      <c r="AC73" s="28">
        <v>2024</v>
      </c>
    </row>
    <row r="74" spans="1:30" s="6" customFormat="1" ht="56.25" customHeight="1" x14ac:dyDescent="0.25">
      <c r="A74" s="5"/>
      <c r="C74" s="8">
        <v>0</v>
      </c>
      <c r="D74" s="8">
        <v>1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2</v>
      </c>
      <c r="L74" s="8">
        <v>1</v>
      </c>
      <c r="M74" s="8">
        <v>0</v>
      </c>
      <c r="N74" s="8">
        <v>4</v>
      </c>
      <c r="O74" s="8">
        <v>9</v>
      </c>
      <c r="P74" s="8">
        <v>9</v>
      </c>
      <c r="Q74" s="95">
        <v>9</v>
      </c>
      <c r="R74" s="96">
        <v>9</v>
      </c>
      <c r="S74" s="96">
        <v>9</v>
      </c>
      <c r="T74" s="35" t="s">
        <v>78</v>
      </c>
      <c r="U74" s="135" t="s">
        <v>13</v>
      </c>
      <c r="V74" s="39">
        <v>0</v>
      </c>
      <c r="W74" s="39">
        <v>0</v>
      </c>
      <c r="X74" s="39">
        <v>1066.4000000000001</v>
      </c>
      <c r="Y74" s="39">
        <v>2186.1999999999998</v>
      </c>
      <c r="Z74" s="39">
        <v>0</v>
      </c>
      <c r="AA74" s="39">
        <v>0</v>
      </c>
      <c r="AB74" s="39">
        <f>AA74+Z74+Y74+X74+W74+V74</f>
        <v>3252.6</v>
      </c>
      <c r="AC74" s="28">
        <v>2024</v>
      </c>
    </row>
    <row r="75" spans="1:30" s="6" customFormat="1" ht="60.75" customHeight="1" x14ac:dyDescent="0.25">
      <c r="A75" s="5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2" t="s">
        <v>105</v>
      </c>
      <c r="U75" s="132" t="s">
        <v>3</v>
      </c>
      <c r="V75" s="34" t="s">
        <v>16</v>
      </c>
      <c r="W75" s="33">
        <v>0</v>
      </c>
      <c r="X75" s="33">
        <v>1</v>
      </c>
      <c r="Y75" s="33">
        <v>4</v>
      </c>
      <c r="Z75" s="33">
        <v>0</v>
      </c>
      <c r="AA75" s="33">
        <v>0</v>
      </c>
      <c r="AB75" s="34" t="s">
        <v>120</v>
      </c>
      <c r="AC75" s="28">
        <v>2024</v>
      </c>
      <c r="AD75" s="97"/>
    </row>
    <row r="76" spans="1:30" s="6" customFormat="1" ht="61.5" customHeight="1" x14ac:dyDescent="0.35">
      <c r="A76" s="5"/>
      <c r="C76" s="7">
        <v>0</v>
      </c>
      <c r="D76" s="7">
        <v>1</v>
      </c>
      <c r="E76" s="7">
        <v>0</v>
      </c>
      <c r="F76" s="7">
        <v>0</v>
      </c>
      <c r="G76" s="7">
        <v>7</v>
      </c>
      <c r="H76" s="7">
        <v>0</v>
      </c>
      <c r="I76" s="7">
        <v>3</v>
      </c>
      <c r="J76" s="7">
        <v>0</v>
      </c>
      <c r="K76" s="7">
        <v>2</v>
      </c>
      <c r="L76" s="7">
        <v>1</v>
      </c>
      <c r="M76" s="7" t="s">
        <v>43</v>
      </c>
      <c r="N76" s="7">
        <v>1</v>
      </c>
      <c r="O76" s="7">
        <v>5</v>
      </c>
      <c r="P76" s="7">
        <v>5</v>
      </c>
      <c r="Q76" s="7">
        <v>1</v>
      </c>
      <c r="R76" s="24">
        <v>9</v>
      </c>
      <c r="S76" s="25">
        <v>5</v>
      </c>
      <c r="T76" s="35" t="s">
        <v>79</v>
      </c>
      <c r="U76" s="132" t="s">
        <v>12</v>
      </c>
      <c r="V76" s="125">
        <v>0</v>
      </c>
      <c r="W76" s="32">
        <v>0</v>
      </c>
      <c r="X76" s="32">
        <v>0</v>
      </c>
      <c r="Y76" s="32">
        <v>0</v>
      </c>
      <c r="Z76" s="32">
        <v>0</v>
      </c>
      <c r="AA76" s="32">
        <v>0</v>
      </c>
      <c r="AB76" s="32">
        <v>0</v>
      </c>
      <c r="AC76" s="132">
        <v>2026</v>
      </c>
      <c r="AD76" s="124"/>
    </row>
    <row r="77" spans="1:30" s="6" customFormat="1" ht="64.5" customHeight="1" x14ac:dyDescent="0.25">
      <c r="A77" s="5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35" t="s">
        <v>106</v>
      </c>
      <c r="U77" s="132" t="s">
        <v>3</v>
      </c>
      <c r="V77" s="33">
        <v>0</v>
      </c>
      <c r="W77" s="33">
        <v>0</v>
      </c>
      <c r="X77" s="33">
        <v>0</v>
      </c>
      <c r="Y77" s="33">
        <v>0</v>
      </c>
      <c r="Z77" s="33">
        <v>0</v>
      </c>
      <c r="AA77" s="33">
        <v>0</v>
      </c>
      <c r="AB77" s="34" t="s">
        <v>16</v>
      </c>
      <c r="AC77" s="132">
        <v>2026</v>
      </c>
    </row>
    <row r="78" spans="1:30" s="6" customFormat="1" ht="37.5" customHeight="1" x14ac:dyDescent="0.25">
      <c r="A78" s="5"/>
      <c r="C78" s="40">
        <v>0</v>
      </c>
      <c r="D78" s="7">
        <v>1</v>
      </c>
      <c r="E78" s="7">
        <v>0</v>
      </c>
      <c r="F78" s="7">
        <v>0</v>
      </c>
      <c r="G78" s="7">
        <v>8</v>
      </c>
      <c r="H78" s="7">
        <v>0</v>
      </c>
      <c r="I78" s="7">
        <v>1</v>
      </c>
      <c r="J78" s="7">
        <v>0</v>
      </c>
      <c r="K78" s="7">
        <v>2</v>
      </c>
      <c r="L78" s="7">
        <v>1</v>
      </c>
      <c r="M78" s="7">
        <v>0</v>
      </c>
      <c r="N78" s="7">
        <v>4</v>
      </c>
      <c r="O78" s="7">
        <v>9</v>
      </c>
      <c r="P78" s="7">
        <v>9</v>
      </c>
      <c r="Q78" s="82">
        <v>9</v>
      </c>
      <c r="R78" s="25">
        <v>9</v>
      </c>
      <c r="S78" s="25">
        <v>9</v>
      </c>
      <c r="T78" s="79" t="s">
        <v>121</v>
      </c>
      <c r="U78" s="132" t="s">
        <v>13</v>
      </c>
      <c r="V78" s="32">
        <v>0</v>
      </c>
      <c r="W78" s="32">
        <v>0</v>
      </c>
      <c r="X78" s="32">
        <v>0</v>
      </c>
      <c r="Y78" s="32">
        <v>600</v>
      </c>
      <c r="Z78" s="32">
        <v>0</v>
      </c>
      <c r="AA78" s="32">
        <v>0</v>
      </c>
      <c r="AB78" s="32">
        <f>AA78+Z78+Y78+X78+W78+V78</f>
        <v>600</v>
      </c>
      <c r="AC78" s="28">
        <v>2024</v>
      </c>
    </row>
    <row r="79" spans="1:30" s="6" customFormat="1" ht="60" customHeight="1" x14ac:dyDescent="0.25">
      <c r="A79" s="98"/>
      <c r="B79" s="99"/>
      <c r="C79" s="100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0"/>
      <c r="T79" s="102" t="s">
        <v>122</v>
      </c>
      <c r="U79" s="132" t="s">
        <v>3</v>
      </c>
      <c r="V79" s="33">
        <v>0</v>
      </c>
      <c r="W79" s="33">
        <v>0</v>
      </c>
      <c r="X79" s="33">
        <v>0</v>
      </c>
      <c r="Y79" s="33">
        <v>1</v>
      </c>
      <c r="Z79" s="33">
        <v>0</v>
      </c>
      <c r="AA79" s="33">
        <v>0</v>
      </c>
      <c r="AB79" s="33">
        <v>1</v>
      </c>
      <c r="AC79" s="28">
        <v>2024</v>
      </c>
    </row>
    <row r="80" spans="1:30" s="6" customFormat="1" ht="77.25" customHeight="1" x14ac:dyDescent="0.35">
      <c r="A80" s="5"/>
      <c r="C80" s="7">
        <v>0</v>
      </c>
      <c r="D80" s="7">
        <v>1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2</v>
      </c>
      <c r="L80" s="7">
        <v>1</v>
      </c>
      <c r="M80" s="7">
        <v>0</v>
      </c>
      <c r="N80" s="7">
        <v>4</v>
      </c>
      <c r="O80" s="7">
        <v>9</v>
      </c>
      <c r="P80" s="7">
        <v>9</v>
      </c>
      <c r="Q80" s="7">
        <v>9</v>
      </c>
      <c r="R80" s="25">
        <v>9</v>
      </c>
      <c r="S80" s="25">
        <v>9</v>
      </c>
      <c r="T80" s="79" t="s">
        <v>80</v>
      </c>
      <c r="U80" s="132" t="s">
        <v>13</v>
      </c>
      <c r="V80" s="125">
        <v>0</v>
      </c>
      <c r="W80" s="125">
        <v>0</v>
      </c>
      <c r="X80" s="125">
        <v>0</v>
      </c>
      <c r="Y80" s="125">
        <v>0</v>
      </c>
      <c r="Z80" s="125">
        <v>0</v>
      </c>
      <c r="AA80" s="125">
        <v>0</v>
      </c>
      <c r="AB80" s="32">
        <f>AA80+Z80+Y80+V80+X80+W80</f>
        <v>0</v>
      </c>
      <c r="AC80" s="132">
        <v>2026</v>
      </c>
      <c r="AD80" s="124"/>
    </row>
    <row r="81" spans="1:30" s="6" customFormat="1" ht="59.25" customHeight="1" x14ac:dyDescent="0.25">
      <c r="A81" s="5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35" t="s">
        <v>107</v>
      </c>
      <c r="U81" s="132" t="s">
        <v>3</v>
      </c>
      <c r="V81" s="33">
        <v>0</v>
      </c>
      <c r="W81" s="33">
        <v>0</v>
      </c>
      <c r="X81" s="33">
        <v>0</v>
      </c>
      <c r="Y81" s="33">
        <v>0</v>
      </c>
      <c r="Z81" s="33">
        <v>0</v>
      </c>
      <c r="AA81" s="33">
        <v>0</v>
      </c>
      <c r="AB81" s="33">
        <v>0</v>
      </c>
      <c r="AC81" s="132">
        <v>2026</v>
      </c>
    </row>
    <row r="82" spans="1:30" s="6" customFormat="1" ht="64.5" customHeight="1" x14ac:dyDescent="0.25">
      <c r="A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21" t="s">
        <v>81</v>
      </c>
      <c r="U82" s="15" t="s">
        <v>12</v>
      </c>
      <c r="V82" s="16">
        <f t="shared" ref="V82:AA82" si="5">V83+V96</f>
        <v>16025.2</v>
      </c>
      <c r="W82" s="16">
        <f>W83+W96</f>
        <v>29162.199999999997</v>
      </c>
      <c r="X82" s="16">
        <f t="shared" si="5"/>
        <v>14938.400000000001</v>
      </c>
      <c r="Y82" s="16">
        <f>Y83+Y96</f>
        <v>20255.900000000001</v>
      </c>
      <c r="Z82" s="16">
        <f t="shared" si="5"/>
        <v>20562.400000000001</v>
      </c>
      <c r="AA82" s="16">
        <f t="shared" si="5"/>
        <v>20562.400000000001</v>
      </c>
      <c r="AB82" s="16">
        <f>SUM(V82:AA82)</f>
        <v>121506.5</v>
      </c>
      <c r="AC82" s="10">
        <v>2026</v>
      </c>
    </row>
    <row r="83" spans="1:30" s="6" customFormat="1" ht="57" customHeight="1" x14ac:dyDescent="0.3">
      <c r="A83" s="5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2" t="s">
        <v>82</v>
      </c>
      <c r="U83" s="80" t="s">
        <v>12</v>
      </c>
      <c r="V83" s="54">
        <f>V87+V89+V90</f>
        <v>7817.8</v>
      </c>
      <c r="W83" s="54">
        <f>W87+W89+W92+W93+W94</f>
        <v>19697.599999999999</v>
      </c>
      <c r="X83" s="54">
        <f>X87+X89</f>
        <v>4460.2</v>
      </c>
      <c r="Y83" s="54">
        <f>Y87+Y89</f>
        <v>3593.7</v>
      </c>
      <c r="Z83" s="54">
        <f>Z87+Z89</f>
        <v>3900.2</v>
      </c>
      <c r="AA83" s="54">
        <f>AA87+AA89</f>
        <v>3900.2</v>
      </c>
      <c r="AB83" s="54">
        <f>SUM(V83:AA83)</f>
        <v>43369.69999999999</v>
      </c>
      <c r="AC83" s="28">
        <v>2026</v>
      </c>
    </row>
    <row r="84" spans="1:30" s="6" customFormat="1" ht="36.75" customHeight="1" x14ac:dyDescent="0.25">
      <c r="A84" s="5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35" t="s">
        <v>83</v>
      </c>
      <c r="U84" s="135" t="s">
        <v>14</v>
      </c>
      <c r="V84" s="11">
        <v>30</v>
      </c>
      <c r="W84" s="11">
        <v>55.2</v>
      </c>
      <c r="X84" s="11">
        <v>55.2</v>
      </c>
      <c r="Y84" s="11">
        <v>58.3</v>
      </c>
      <c r="Z84" s="11">
        <v>58.3</v>
      </c>
      <c r="AA84" s="11">
        <v>58.6</v>
      </c>
      <c r="AB84" s="11">
        <v>58.6</v>
      </c>
      <c r="AC84" s="10">
        <v>2026</v>
      </c>
    </row>
    <row r="85" spans="1:30" s="6" customFormat="1" ht="38.25" customHeight="1" x14ac:dyDescent="0.4">
      <c r="A85" s="5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12" t="s">
        <v>114</v>
      </c>
      <c r="U85" s="135" t="s">
        <v>3</v>
      </c>
      <c r="V85" s="9">
        <v>46</v>
      </c>
      <c r="W85" s="9">
        <v>47</v>
      </c>
      <c r="X85" s="9">
        <v>48</v>
      </c>
      <c r="Y85" s="9">
        <v>48</v>
      </c>
      <c r="Z85" s="9">
        <v>48</v>
      </c>
      <c r="AA85" s="9">
        <v>48</v>
      </c>
      <c r="AB85" s="9">
        <v>48</v>
      </c>
      <c r="AC85" s="10">
        <v>2026</v>
      </c>
      <c r="AD85" s="103"/>
    </row>
    <row r="86" spans="1:30" s="6" customFormat="1" ht="81" customHeight="1" x14ac:dyDescent="0.25">
      <c r="A86" s="5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117" t="s">
        <v>84</v>
      </c>
      <c r="U86" s="133" t="s">
        <v>14</v>
      </c>
      <c r="V86" s="26">
        <v>8.5</v>
      </c>
      <c r="W86" s="26">
        <v>8.5</v>
      </c>
      <c r="X86" s="26">
        <v>8.5</v>
      </c>
      <c r="Y86" s="26">
        <v>8.5</v>
      </c>
      <c r="Z86" s="26">
        <v>8.5</v>
      </c>
      <c r="AA86" s="26">
        <v>8.5</v>
      </c>
      <c r="AB86" s="26">
        <v>8.5</v>
      </c>
      <c r="AC86" s="1">
        <v>2026</v>
      </c>
    </row>
    <row r="87" spans="1:30" s="6" customFormat="1" ht="45.75" customHeight="1" x14ac:dyDescent="0.35">
      <c r="A87" s="5"/>
      <c r="C87" s="7">
        <v>0</v>
      </c>
      <c r="D87" s="7">
        <v>1</v>
      </c>
      <c r="E87" s="7">
        <v>0</v>
      </c>
      <c r="F87" s="7">
        <v>0</v>
      </c>
      <c r="G87" s="7">
        <v>8</v>
      </c>
      <c r="H87" s="7">
        <v>0</v>
      </c>
      <c r="I87" s="7">
        <v>1</v>
      </c>
      <c r="J87" s="7">
        <v>0</v>
      </c>
      <c r="K87" s="7">
        <v>2</v>
      </c>
      <c r="L87" s="7">
        <v>2</v>
      </c>
      <c r="M87" s="7">
        <v>0</v>
      </c>
      <c r="N87" s="7">
        <v>1</v>
      </c>
      <c r="O87" s="7">
        <v>9</v>
      </c>
      <c r="P87" s="7">
        <v>9</v>
      </c>
      <c r="Q87" s="82">
        <v>9</v>
      </c>
      <c r="R87" s="25">
        <v>9</v>
      </c>
      <c r="S87" s="25">
        <v>9</v>
      </c>
      <c r="T87" s="2" t="s">
        <v>85</v>
      </c>
      <c r="U87" s="132" t="s">
        <v>12</v>
      </c>
      <c r="V87" s="31">
        <v>7701.1</v>
      </c>
      <c r="W87" s="31">
        <v>10169.4</v>
      </c>
      <c r="X87" s="31">
        <v>4447.7</v>
      </c>
      <c r="Y87" s="31">
        <v>3580.7</v>
      </c>
      <c r="Z87" s="31">
        <v>3887.2</v>
      </c>
      <c r="AA87" s="31">
        <v>3887.2</v>
      </c>
      <c r="AB87" s="32">
        <f>SUM(V87:AA87)</f>
        <v>33673.300000000003</v>
      </c>
      <c r="AC87" s="28">
        <v>2026</v>
      </c>
      <c r="AD87" s="90"/>
    </row>
    <row r="88" spans="1:30" s="6" customFormat="1" ht="38.25" customHeight="1" x14ac:dyDescent="0.35">
      <c r="A88" s="5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104"/>
      <c r="Q88" s="104"/>
      <c r="R88" s="104"/>
      <c r="S88" s="104"/>
      <c r="T88" s="105" t="s">
        <v>100</v>
      </c>
      <c r="U88" s="132" t="s">
        <v>3</v>
      </c>
      <c r="V88" s="34" t="s">
        <v>97</v>
      </c>
      <c r="W88" s="34" t="s">
        <v>98</v>
      </c>
      <c r="X88" s="34" t="s">
        <v>99</v>
      </c>
      <c r="Y88" s="34" t="s">
        <v>128</v>
      </c>
      <c r="Z88" s="34" t="s">
        <v>128</v>
      </c>
      <c r="AA88" s="34" t="s">
        <v>128</v>
      </c>
      <c r="AB88" s="126" t="s">
        <v>128</v>
      </c>
      <c r="AC88" s="132">
        <v>2026</v>
      </c>
      <c r="AD88" s="124">
        <v>80</v>
      </c>
    </row>
    <row r="89" spans="1:30" s="6" customFormat="1" ht="44.25" customHeight="1" x14ac:dyDescent="0.25">
      <c r="A89" s="5"/>
      <c r="C89" s="7">
        <v>0</v>
      </c>
      <c r="D89" s="7">
        <v>1</v>
      </c>
      <c r="E89" s="7">
        <v>0</v>
      </c>
      <c r="F89" s="7">
        <v>0</v>
      </c>
      <c r="G89" s="7">
        <v>8</v>
      </c>
      <c r="H89" s="7">
        <v>0</v>
      </c>
      <c r="I89" s="7">
        <v>1</v>
      </c>
      <c r="J89" s="7">
        <v>0</v>
      </c>
      <c r="K89" s="7">
        <v>2</v>
      </c>
      <c r="L89" s="7">
        <v>2</v>
      </c>
      <c r="M89" s="7">
        <v>0</v>
      </c>
      <c r="N89" s="7">
        <v>1</v>
      </c>
      <c r="O89" s="7">
        <v>9</v>
      </c>
      <c r="P89" s="7">
        <v>9</v>
      </c>
      <c r="Q89" s="7">
        <v>9</v>
      </c>
      <c r="R89" s="25">
        <v>9</v>
      </c>
      <c r="S89" s="25">
        <v>9</v>
      </c>
      <c r="T89" s="159" t="s">
        <v>86</v>
      </c>
      <c r="U89" s="145" t="s">
        <v>12</v>
      </c>
      <c r="V89" s="39">
        <v>94.7</v>
      </c>
      <c r="W89" s="39">
        <v>25.4</v>
      </c>
      <c r="X89" s="39">
        <v>12.5</v>
      </c>
      <c r="Y89" s="39">
        <v>13</v>
      </c>
      <c r="Z89" s="39">
        <v>13</v>
      </c>
      <c r="AA89" s="39">
        <v>13</v>
      </c>
      <c r="AB89" s="39">
        <f>AA89+Z89+Y89+X89+W89+V89</f>
        <v>171.60000000000002</v>
      </c>
      <c r="AC89" s="10">
        <v>2026</v>
      </c>
    </row>
    <row r="90" spans="1:30" s="6" customFormat="1" ht="33.75" customHeight="1" x14ac:dyDescent="0.25">
      <c r="A90" s="5"/>
      <c r="C90" s="7">
        <v>0</v>
      </c>
      <c r="D90" s="7">
        <v>0</v>
      </c>
      <c r="E90" s="7">
        <v>6</v>
      </c>
      <c r="F90" s="7">
        <v>0</v>
      </c>
      <c r="G90" s="7">
        <v>8</v>
      </c>
      <c r="H90" s="7">
        <v>0</v>
      </c>
      <c r="I90" s="7">
        <v>1</v>
      </c>
      <c r="J90" s="7">
        <v>0</v>
      </c>
      <c r="K90" s="7">
        <v>2</v>
      </c>
      <c r="L90" s="7">
        <v>2</v>
      </c>
      <c r="M90" s="7">
        <v>0</v>
      </c>
      <c r="N90" s="7">
        <v>1</v>
      </c>
      <c r="O90" s="7">
        <v>9</v>
      </c>
      <c r="P90" s="7">
        <v>9</v>
      </c>
      <c r="Q90" s="7">
        <v>9</v>
      </c>
      <c r="R90" s="25">
        <v>9</v>
      </c>
      <c r="S90" s="25">
        <v>9</v>
      </c>
      <c r="T90" s="176"/>
      <c r="U90" s="161"/>
      <c r="V90" s="23">
        <v>22</v>
      </c>
      <c r="W90" s="23">
        <v>0</v>
      </c>
      <c r="X90" s="23">
        <v>0</v>
      </c>
      <c r="Y90" s="23">
        <v>0</v>
      </c>
      <c r="Z90" s="23">
        <v>0</v>
      </c>
      <c r="AA90" s="23">
        <v>0</v>
      </c>
      <c r="AB90" s="23">
        <v>22</v>
      </c>
      <c r="AC90" s="1">
        <v>2021</v>
      </c>
    </row>
    <row r="91" spans="1:30" s="6" customFormat="1" ht="21" customHeight="1" x14ac:dyDescent="0.3">
      <c r="A91" s="5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" t="s">
        <v>87</v>
      </c>
      <c r="U91" s="132" t="s">
        <v>3</v>
      </c>
      <c r="V91" s="41">
        <v>3</v>
      </c>
      <c r="W91" s="41">
        <v>1</v>
      </c>
      <c r="X91" s="41">
        <v>1</v>
      </c>
      <c r="Y91" s="41">
        <v>1</v>
      </c>
      <c r="Z91" s="41">
        <v>1</v>
      </c>
      <c r="AA91" s="41">
        <v>1</v>
      </c>
      <c r="AB91" s="41">
        <v>3</v>
      </c>
      <c r="AC91" s="28">
        <v>2026</v>
      </c>
    </row>
    <row r="92" spans="1:30" s="6" customFormat="1" ht="21" customHeight="1" x14ac:dyDescent="0.25">
      <c r="A92" s="5"/>
      <c r="C92" s="7">
        <v>0</v>
      </c>
      <c r="D92" s="7">
        <v>0</v>
      </c>
      <c r="E92" s="7">
        <v>4</v>
      </c>
      <c r="F92" s="7">
        <v>0</v>
      </c>
      <c r="G92" s="7">
        <v>8</v>
      </c>
      <c r="H92" s="7">
        <v>0</v>
      </c>
      <c r="I92" s="7">
        <v>1</v>
      </c>
      <c r="J92" s="7">
        <v>0</v>
      </c>
      <c r="K92" s="7">
        <v>2</v>
      </c>
      <c r="L92" s="7">
        <v>2</v>
      </c>
      <c r="M92" s="7">
        <v>0</v>
      </c>
      <c r="N92" s="7">
        <v>1</v>
      </c>
      <c r="O92" s="7">
        <v>0</v>
      </c>
      <c r="P92" s="7">
        <v>0</v>
      </c>
      <c r="Q92" s="7">
        <v>7</v>
      </c>
      <c r="R92" s="7">
        <v>1</v>
      </c>
      <c r="S92" s="7">
        <v>2</v>
      </c>
      <c r="T92" s="159" t="s">
        <v>119</v>
      </c>
      <c r="U92" s="145" t="s">
        <v>12</v>
      </c>
      <c r="V92" s="39">
        <v>0</v>
      </c>
      <c r="W92" s="39">
        <v>3287.2</v>
      </c>
      <c r="X92" s="39">
        <v>0</v>
      </c>
      <c r="Y92" s="39">
        <v>0</v>
      </c>
      <c r="Z92" s="39">
        <v>0</v>
      </c>
      <c r="AA92" s="39">
        <v>0</v>
      </c>
      <c r="AB92" s="39">
        <f>SUM(V92:AA92)</f>
        <v>3287.2</v>
      </c>
      <c r="AC92" s="10">
        <v>2022</v>
      </c>
    </row>
    <row r="93" spans="1:30" s="6" customFormat="1" ht="19.5" customHeight="1" x14ac:dyDescent="0.25">
      <c r="A93" s="5"/>
      <c r="C93" s="7">
        <v>0</v>
      </c>
      <c r="D93" s="7">
        <v>0</v>
      </c>
      <c r="E93" s="7">
        <v>4</v>
      </c>
      <c r="F93" s="7">
        <v>0</v>
      </c>
      <c r="G93" s="7">
        <v>8</v>
      </c>
      <c r="H93" s="7">
        <v>0</v>
      </c>
      <c r="I93" s="7">
        <v>1</v>
      </c>
      <c r="J93" s="7">
        <v>0</v>
      </c>
      <c r="K93" s="7">
        <v>2</v>
      </c>
      <c r="L93" s="7">
        <v>2</v>
      </c>
      <c r="M93" s="7">
        <v>0</v>
      </c>
      <c r="N93" s="7">
        <v>1</v>
      </c>
      <c r="O93" s="7" t="s">
        <v>38</v>
      </c>
      <c r="P93" s="7">
        <v>0</v>
      </c>
      <c r="Q93" s="7">
        <v>7</v>
      </c>
      <c r="R93" s="7">
        <v>1</v>
      </c>
      <c r="S93" s="7">
        <v>2</v>
      </c>
      <c r="T93" s="160"/>
      <c r="U93" s="146"/>
      <c r="V93" s="39">
        <v>0</v>
      </c>
      <c r="W93" s="39">
        <v>621.6</v>
      </c>
      <c r="X93" s="39">
        <v>0</v>
      </c>
      <c r="Y93" s="39">
        <v>0</v>
      </c>
      <c r="Z93" s="39">
        <v>0</v>
      </c>
      <c r="AA93" s="39">
        <v>0</v>
      </c>
      <c r="AB93" s="39">
        <f>SUM(V93:AA93)</f>
        <v>621.6</v>
      </c>
      <c r="AC93" s="10">
        <v>2022</v>
      </c>
    </row>
    <row r="94" spans="1:30" s="6" customFormat="1" ht="23.25" customHeight="1" x14ac:dyDescent="0.25">
      <c r="A94" s="5"/>
      <c r="C94" s="7">
        <v>0</v>
      </c>
      <c r="D94" s="7">
        <v>0</v>
      </c>
      <c r="E94" s="7">
        <v>4</v>
      </c>
      <c r="F94" s="7">
        <v>0</v>
      </c>
      <c r="G94" s="7">
        <v>8</v>
      </c>
      <c r="H94" s="7">
        <v>0</v>
      </c>
      <c r="I94" s="7">
        <v>1</v>
      </c>
      <c r="J94" s="7">
        <v>0</v>
      </c>
      <c r="K94" s="7">
        <v>2</v>
      </c>
      <c r="L94" s="7">
        <v>2</v>
      </c>
      <c r="M94" s="7">
        <v>0</v>
      </c>
      <c r="N94" s="7">
        <v>1</v>
      </c>
      <c r="O94" s="7">
        <v>1</v>
      </c>
      <c r="P94" s="7">
        <v>0</v>
      </c>
      <c r="Q94" s="7">
        <v>7</v>
      </c>
      <c r="R94" s="25">
        <v>1</v>
      </c>
      <c r="S94" s="25">
        <v>2</v>
      </c>
      <c r="T94" s="176"/>
      <c r="U94" s="161"/>
      <c r="V94" s="39">
        <v>0</v>
      </c>
      <c r="W94" s="39">
        <v>5594</v>
      </c>
      <c r="X94" s="39">
        <v>0</v>
      </c>
      <c r="Y94" s="39">
        <v>0</v>
      </c>
      <c r="Z94" s="39">
        <v>0</v>
      </c>
      <c r="AA94" s="39">
        <v>0</v>
      </c>
      <c r="AB94" s="39">
        <f>SUM(V94:AA94)</f>
        <v>5594</v>
      </c>
      <c r="AC94" s="10">
        <v>2022</v>
      </c>
    </row>
    <row r="95" spans="1:30" s="6" customFormat="1" ht="22.5" customHeight="1" x14ac:dyDescent="0.3">
      <c r="A95" s="5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35" t="s">
        <v>115</v>
      </c>
      <c r="U95" s="135" t="s">
        <v>111</v>
      </c>
      <c r="V95" s="36">
        <v>0</v>
      </c>
      <c r="W95" s="38">
        <v>421.8</v>
      </c>
      <c r="X95" s="36">
        <v>0</v>
      </c>
      <c r="Y95" s="36">
        <v>0</v>
      </c>
      <c r="Z95" s="36">
        <v>0</v>
      </c>
      <c r="AA95" s="36">
        <v>0</v>
      </c>
      <c r="AB95" s="38">
        <v>421.8</v>
      </c>
      <c r="AC95" s="10">
        <v>2022</v>
      </c>
    </row>
    <row r="96" spans="1:30" s="6" customFormat="1" ht="40.5" customHeight="1" x14ac:dyDescent="0.3">
      <c r="A96" s="5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" t="s">
        <v>88</v>
      </c>
      <c r="U96" s="15" t="s">
        <v>12</v>
      </c>
      <c r="V96" s="16">
        <f t="shared" ref="V96:AA96" si="6">V98+V100</f>
        <v>8207.4</v>
      </c>
      <c r="W96" s="16">
        <f>W98+W100</f>
        <v>9464.6</v>
      </c>
      <c r="X96" s="16">
        <f>X98+X100+X101</f>
        <v>10478.200000000001</v>
      </c>
      <c r="Y96" s="16">
        <f t="shared" si="6"/>
        <v>16662.2</v>
      </c>
      <c r="Z96" s="16">
        <f t="shared" si="6"/>
        <v>16662.2</v>
      </c>
      <c r="AA96" s="16">
        <f t="shared" si="6"/>
        <v>16662.2</v>
      </c>
      <c r="AB96" s="112">
        <f>AA96+Z96+Y96+X96+W96+V96</f>
        <v>78136.800000000003</v>
      </c>
      <c r="AC96" s="10">
        <v>2026</v>
      </c>
    </row>
    <row r="97" spans="1:30" s="6" customFormat="1" ht="57.75" customHeight="1" x14ac:dyDescent="0.35">
      <c r="A97" s="5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12" t="s">
        <v>89</v>
      </c>
      <c r="U97" s="133" t="s">
        <v>14</v>
      </c>
      <c r="V97" s="23">
        <v>93.6</v>
      </c>
      <c r="W97" s="23">
        <v>93.6</v>
      </c>
      <c r="X97" s="23">
        <v>93.6</v>
      </c>
      <c r="Y97" s="23">
        <v>93.6</v>
      </c>
      <c r="Z97" s="23">
        <v>93.6</v>
      </c>
      <c r="AA97" s="23">
        <v>93.6</v>
      </c>
      <c r="AB97" s="23">
        <v>93.6</v>
      </c>
      <c r="AC97" s="1">
        <v>2026</v>
      </c>
      <c r="AD97" s="128"/>
    </row>
    <row r="98" spans="1:30" s="6" customFormat="1" ht="60" customHeight="1" x14ac:dyDescent="0.25">
      <c r="A98" s="5"/>
      <c r="C98" s="7">
        <v>0</v>
      </c>
      <c r="D98" s="7">
        <v>1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2</v>
      </c>
      <c r="L98" s="7">
        <v>2</v>
      </c>
      <c r="M98" s="7">
        <v>0</v>
      </c>
      <c r="N98" s="7">
        <v>2</v>
      </c>
      <c r="O98" s="7">
        <v>9</v>
      </c>
      <c r="P98" s="7">
        <v>9</v>
      </c>
      <c r="Q98" s="7">
        <v>9</v>
      </c>
      <c r="R98" s="25">
        <v>9</v>
      </c>
      <c r="S98" s="25">
        <v>9</v>
      </c>
      <c r="T98" s="21" t="s">
        <v>90</v>
      </c>
      <c r="U98" s="135" t="s">
        <v>12</v>
      </c>
      <c r="V98" s="31">
        <v>0</v>
      </c>
      <c r="W98" s="31">
        <v>54</v>
      </c>
      <c r="X98" s="31">
        <v>0</v>
      </c>
      <c r="Y98" s="31">
        <v>0</v>
      </c>
      <c r="Z98" s="31">
        <v>0</v>
      </c>
      <c r="AA98" s="31">
        <v>0</v>
      </c>
      <c r="AB98" s="31">
        <f>V98+W98+X98+Y98+Z98+AA98</f>
        <v>54</v>
      </c>
      <c r="AC98" s="10">
        <v>2022</v>
      </c>
    </row>
    <row r="99" spans="1:30" s="6" customFormat="1" ht="43.5" customHeight="1" x14ac:dyDescent="0.3">
      <c r="A99" s="5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2"/>
      <c r="O99" s="22"/>
      <c r="P99" s="22"/>
      <c r="Q99" s="22"/>
      <c r="R99" s="22"/>
      <c r="S99" s="22"/>
      <c r="T99" s="21" t="s">
        <v>108</v>
      </c>
      <c r="U99" s="133" t="s">
        <v>3</v>
      </c>
      <c r="V99" s="29">
        <v>0</v>
      </c>
      <c r="W99" s="29">
        <v>14</v>
      </c>
      <c r="X99" s="29">
        <v>0</v>
      </c>
      <c r="Y99" s="29">
        <v>0</v>
      </c>
      <c r="Z99" s="29">
        <v>0</v>
      </c>
      <c r="AA99" s="29">
        <v>0</v>
      </c>
      <c r="AB99" s="29">
        <v>14</v>
      </c>
      <c r="AC99" s="10">
        <v>2022</v>
      </c>
    </row>
    <row r="100" spans="1:30" s="6" customFormat="1" ht="41.25" customHeight="1" x14ac:dyDescent="0.25">
      <c r="A100" s="5"/>
      <c r="C100" s="17">
        <v>0</v>
      </c>
      <c r="D100" s="8">
        <v>1</v>
      </c>
      <c r="E100" s="8">
        <v>0</v>
      </c>
      <c r="F100" s="8">
        <v>0</v>
      </c>
      <c r="G100" s="8">
        <v>8</v>
      </c>
      <c r="H100" s="8">
        <v>0</v>
      </c>
      <c r="I100" s="8">
        <v>4</v>
      </c>
      <c r="J100" s="8">
        <v>0</v>
      </c>
      <c r="K100" s="8">
        <v>2</v>
      </c>
      <c r="L100" s="8">
        <v>2</v>
      </c>
      <c r="M100" s="8">
        <v>0</v>
      </c>
      <c r="N100" s="8">
        <v>2</v>
      </c>
      <c r="O100" s="8">
        <v>9</v>
      </c>
      <c r="P100" s="8">
        <v>9</v>
      </c>
      <c r="Q100" s="8">
        <v>9</v>
      </c>
      <c r="R100" s="8">
        <v>9</v>
      </c>
      <c r="S100" s="8">
        <v>9</v>
      </c>
      <c r="T100" s="166" t="s">
        <v>91</v>
      </c>
      <c r="U100" s="135" t="s">
        <v>12</v>
      </c>
      <c r="V100" s="11">
        <f>8402.6-195.2</f>
        <v>8207.4</v>
      </c>
      <c r="W100" s="11">
        <v>9410.6</v>
      </c>
      <c r="X100" s="11">
        <v>10343.5</v>
      </c>
      <c r="Y100" s="11">
        <v>16662.2</v>
      </c>
      <c r="Z100" s="11">
        <v>16662.2</v>
      </c>
      <c r="AA100" s="11">
        <v>16662.2</v>
      </c>
      <c r="AB100" s="11">
        <f>AA100+Z100+Y100+X100+W100+V100</f>
        <v>77948.100000000006</v>
      </c>
      <c r="AC100" s="10">
        <v>2026</v>
      </c>
    </row>
    <row r="101" spans="1:30" s="6" customFormat="1" ht="41.25" customHeight="1" x14ac:dyDescent="0.25">
      <c r="A101" s="5"/>
      <c r="C101" s="17">
        <v>0</v>
      </c>
      <c r="D101" s="8">
        <v>1</v>
      </c>
      <c r="E101" s="8">
        <v>0</v>
      </c>
      <c r="F101" s="8">
        <v>0</v>
      </c>
      <c r="G101" s="8">
        <v>8</v>
      </c>
      <c r="H101" s="8">
        <v>0</v>
      </c>
      <c r="I101" s="8">
        <v>4</v>
      </c>
      <c r="J101" s="8">
        <v>0</v>
      </c>
      <c r="K101" s="8">
        <v>2</v>
      </c>
      <c r="L101" s="8">
        <v>2</v>
      </c>
      <c r="M101" s="8">
        <v>0</v>
      </c>
      <c r="N101" s="8">
        <v>2</v>
      </c>
      <c r="O101" s="8">
        <v>5</v>
      </c>
      <c r="P101" s="8">
        <v>5</v>
      </c>
      <c r="Q101" s="8">
        <v>4</v>
      </c>
      <c r="R101" s="8">
        <v>9</v>
      </c>
      <c r="S101" s="8">
        <v>2</v>
      </c>
      <c r="T101" s="167"/>
      <c r="U101" s="135" t="s">
        <v>12</v>
      </c>
      <c r="V101" s="11">
        <v>0</v>
      </c>
      <c r="W101" s="11">
        <v>0</v>
      </c>
      <c r="X101" s="11">
        <v>134.69999999999999</v>
      </c>
      <c r="Y101" s="11">
        <v>0</v>
      </c>
      <c r="Z101" s="11">
        <v>0</v>
      </c>
      <c r="AA101" s="11">
        <v>0</v>
      </c>
      <c r="AB101" s="11">
        <v>0</v>
      </c>
      <c r="AC101" s="10">
        <v>2023</v>
      </c>
    </row>
    <row r="102" spans="1:30" s="6" customFormat="1" ht="37.5" customHeight="1" x14ac:dyDescent="0.25">
      <c r="A102" s="5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12" t="s">
        <v>92</v>
      </c>
      <c r="U102" s="135" t="s">
        <v>14</v>
      </c>
      <c r="V102" s="9">
        <v>100</v>
      </c>
      <c r="W102" s="9">
        <v>100</v>
      </c>
      <c r="X102" s="9">
        <v>100</v>
      </c>
      <c r="Y102" s="9">
        <v>100</v>
      </c>
      <c r="Z102" s="9">
        <v>100</v>
      </c>
      <c r="AA102" s="9">
        <v>100</v>
      </c>
      <c r="AB102" s="9">
        <v>100</v>
      </c>
      <c r="AC102" s="10">
        <v>2026</v>
      </c>
    </row>
    <row r="103" spans="1:30" s="6" customFormat="1" ht="39" customHeight="1" x14ac:dyDescent="0.3">
      <c r="A103" s="5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" t="s">
        <v>93</v>
      </c>
      <c r="U103" s="132" t="s">
        <v>34</v>
      </c>
      <c r="V103" s="29">
        <v>1</v>
      </c>
      <c r="W103" s="29">
        <v>1</v>
      </c>
      <c r="X103" s="29">
        <v>1</v>
      </c>
      <c r="Y103" s="29">
        <v>1</v>
      </c>
      <c r="Z103" s="29">
        <v>1</v>
      </c>
      <c r="AA103" s="29">
        <v>1</v>
      </c>
      <c r="AB103" s="29">
        <v>1</v>
      </c>
      <c r="AC103" s="8">
        <v>2026</v>
      </c>
    </row>
    <row r="104" spans="1:30" s="6" customFormat="1" ht="42" customHeight="1" x14ac:dyDescent="0.35">
      <c r="A104" s="5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35" t="s">
        <v>109</v>
      </c>
      <c r="U104" s="135" t="s">
        <v>4</v>
      </c>
      <c r="V104" s="9">
        <v>50</v>
      </c>
      <c r="W104" s="9">
        <v>95</v>
      </c>
      <c r="X104" s="9">
        <v>64</v>
      </c>
      <c r="Y104" s="9">
        <v>50</v>
      </c>
      <c r="Z104" s="9">
        <v>50</v>
      </c>
      <c r="AA104" s="9">
        <v>50</v>
      </c>
      <c r="AB104" s="9">
        <v>345</v>
      </c>
      <c r="AC104" s="10">
        <v>2026</v>
      </c>
      <c r="AD104" s="128"/>
    </row>
    <row r="105" spans="1:30" s="50" customFormat="1" ht="54.75" customHeight="1" x14ac:dyDescent="0.4">
      <c r="A105" s="107"/>
      <c r="B105" s="107"/>
      <c r="C105" s="108"/>
      <c r="D105" s="108"/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30"/>
      <c r="X105" s="178"/>
      <c r="Y105" s="178"/>
      <c r="Z105" s="178"/>
      <c r="AA105" s="178"/>
      <c r="AB105" s="178"/>
      <c r="AC105" s="109" t="s">
        <v>46</v>
      </c>
    </row>
    <row r="106" spans="1:30" s="50" customFormat="1" ht="71.45" customHeight="1" x14ac:dyDescent="0.3">
      <c r="A106" s="107"/>
      <c r="B106" s="107"/>
      <c r="C106" s="164"/>
      <c r="D106" s="164"/>
      <c r="E106" s="137"/>
      <c r="Z106" s="51"/>
      <c r="AA106" s="51"/>
    </row>
    <row r="107" spans="1:30" s="50" customFormat="1" ht="21" x14ac:dyDescent="0.3">
      <c r="A107" s="107"/>
      <c r="B107" s="107"/>
      <c r="C107" s="107"/>
      <c r="D107" s="107"/>
      <c r="E107" s="107"/>
      <c r="F107" s="170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  <c r="AB107" s="171"/>
      <c r="AC107" s="52"/>
    </row>
    <row r="108" spans="1:30" s="50" customFormat="1" ht="14.45" x14ac:dyDescent="0.3">
      <c r="A108" s="107"/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</row>
    <row r="109" spans="1:30" s="50" customFormat="1" ht="14.45" x14ac:dyDescent="0.3">
      <c r="A109" s="107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52"/>
      <c r="U109" s="52"/>
      <c r="V109" s="52"/>
      <c r="W109" s="52"/>
      <c r="X109" s="52"/>
      <c r="Y109" s="52"/>
      <c r="Z109" s="53"/>
      <c r="AA109" s="53"/>
      <c r="AB109" s="52"/>
      <c r="AC109" s="52"/>
    </row>
    <row r="110" spans="1:30" s="50" customFormat="1" ht="14.45" x14ac:dyDescent="0.3">
      <c r="A110" s="107"/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</row>
    <row r="111" spans="1:30" s="50" customFormat="1" ht="14.45" x14ac:dyDescent="0.3">
      <c r="A111" s="107"/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</row>
    <row r="112" spans="1:30" s="50" customFormat="1" ht="14.45" x14ac:dyDescent="0.3">
      <c r="A112" s="107"/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</row>
    <row r="113" spans="1:29" s="50" customFormat="1" ht="14.45" x14ac:dyDescent="0.3">
      <c r="A113" s="107"/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</row>
    <row r="114" spans="1:29" s="50" customFormat="1" ht="14.45" x14ac:dyDescent="0.3">
      <c r="A114" s="107"/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</row>
    <row r="115" spans="1:29" s="50" customFormat="1" ht="14.45" x14ac:dyDescent="0.3">
      <c r="A115" s="107"/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</row>
    <row r="116" spans="1:29" s="50" customFormat="1" ht="14.45" x14ac:dyDescent="0.3">
      <c r="A116" s="107"/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</row>
    <row r="117" spans="1:29" s="50" customFormat="1" ht="14.45" x14ac:dyDescent="0.3">
      <c r="A117" s="107"/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</row>
    <row r="118" spans="1:29" s="50" customFormat="1" ht="14.45" x14ac:dyDescent="0.3">
      <c r="A118" s="107"/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</row>
    <row r="119" spans="1:29" s="50" customFormat="1" ht="14.45" x14ac:dyDescent="0.3">
      <c r="A119" s="107"/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</row>
    <row r="120" spans="1:29" s="50" customFormat="1" ht="14.45" x14ac:dyDescent="0.3">
      <c r="A120" s="107"/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</row>
    <row r="121" spans="1:29" s="50" customFormat="1" ht="14.45" x14ac:dyDescent="0.3">
      <c r="A121" s="107"/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</row>
    <row r="122" spans="1:29" s="50" customFormat="1" ht="14.45" x14ac:dyDescent="0.3">
      <c r="A122" s="107"/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</row>
    <row r="123" spans="1:29" s="50" customFormat="1" ht="14.45" x14ac:dyDescent="0.3">
      <c r="A123" s="107"/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</row>
    <row r="124" spans="1:29" s="50" customFormat="1" ht="14.45" x14ac:dyDescent="0.3">
      <c r="A124" s="107"/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</row>
    <row r="125" spans="1:29" s="50" customFormat="1" ht="14.45" x14ac:dyDescent="0.3">
      <c r="A125" s="107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</row>
    <row r="126" spans="1:29" s="50" customFormat="1" ht="14.45" x14ac:dyDescent="0.3">
      <c r="A126" s="107"/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</row>
    <row r="127" spans="1:29" s="50" customFormat="1" ht="14.45" x14ac:dyDescent="0.3">
      <c r="A127" s="107"/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</row>
    <row r="128" spans="1:29" s="50" customFormat="1" ht="14.45" x14ac:dyDescent="0.3">
      <c r="A128" s="107"/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</row>
    <row r="129" spans="1:29" s="50" customFormat="1" x14ac:dyDescent="0.25">
      <c r="A129" s="107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</row>
    <row r="130" spans="1:29" s="50" customFormat="1" x14ac:dyDescent="0.25">
      <c r="A130" s="107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</row>
    <row r="131" spans="1:29" s="50" customFormat="1" x14ac:dyDescent="0.25">
      <c r="A131" s="107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</row>
    <row r="132" spans="1:29" s="50" customFormat="1" x14ac:dyDescent="0.25">
      <c r="A132" s="107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</row>
    <row r="133" spans="1:29" s="50" customFormat="1" x14ac:dyDescent="0.25">
      <c r="A133" s="107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</row>
    <row r="134" spans="1:29" s="50" customFormat="1" x14ac:dyDescent="0.25">
      <c r="A134" s="107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</row>
    <row r="135" spans="1:29" s="50" customFormat="1" x14ac:dyDescent="0.25">
      <c r="A135" s="107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</row>
    <row r="136" spans="1:29" s="50" customFormat="1" x14ac:dyDescent="0.25">
      <c r="A136" s="107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</row>
    <row r="137" spans="1:29" s="50" customFormat="1" x14ac:dyDescent="0.25">
      <c r="A137" s="107"/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</row>
    <row r="138" spans="1:29" s="50" customFormat="1" x14ac:dyDescent="0.25">
      <c r="A138" s="107"/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</row>
    <row r="139" spans="1:29" s="50" customFormat="1" x14ac:dyDescent="0.25">
      <c r="A139" s="107"/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</row>
    <row r="140" spans="1:29" s="50" customFormat="1" x14ac:dyDescent="0.25">
      <c r="A140" s="107"/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</row>
    <row r="141" spans="1:29" s="50" customFormat="1" x14ac:dyDescent="0.25">
      <c r="A141" s="107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</row>
    <row r="142" spans="1:29" s="50" customFormat="1" x14ac:dyDescent="0.25">
      <c r="A142" s="107"/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</row>
    <row r="143" spans="1:29" s="50" customFormat="1" x14ac:dyDescent="0.25">
      <c r="A143" s="107"/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</row>
    <row r="144" spans="1:29" s="50" customFormat="1" x14ac:dyDescent="0.25">
      <c r="A144" s="107"/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</row>
    <row r="145" spans="1:29" s="50" customFormat="1" x14ac:dyDescent="0.25">
      <c r="A145" s="107"/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</row>
    <row r="146" spans="1:29" s="50" customFormat="1" x14ac:dyDescent="0.25">
      <c r="A146" s="107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</row>
    <row r="147" spans="1:29" s="50" customFormat="1" x14ac:dyDescent="0.25">
      <c r="A147" s="107"/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</row>
    <row r="148" spans="1:29" s="50" customFormat="1" x14ac:dyDescent="0.25">
      <c r="A148" s="107"/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</row>
    <row r="149" spans="1:29" s="50" customFormat="1" x14ac:dyDescent="0.25">
      <c r="A149" s="107"/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</row>
    <row r="150" spans="1:29" s="50" customFormat="1" x14ac:dyDescent="0.25">
      <c r="A150" s="107"/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</row>
    <row r="151" spans="1:29" s="50" customFormat="1" x14ac:dyDescent="0.25">
      <c r="A151" s="107"/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</row>
    <row r="152" spans="1:29" s="50" customFormat="1" x14ac:dyDescent="0.25">
      <c r="A152" s="107"/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</row>
    <row r="153" spans="1:29" s="50" customFormat="1" x14ac:dyDescent="0.25">
      <c r="A153" s="107"/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</row>
    <row r="154" spans="1:29" s="50" customFormat="1" x14ac:dyDescent="0.25">
      <c r="A154" s="107"/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</row>
    <row r="155" spans="1:29" s="50" customFormat="1" x14ac:dyDescent="0.25">
      <c r="A155" s="107"/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</row>
    <row r="156" spans="1:29" s="50" customFormat="1" x14ac:dyDescent="0.25">
      <c r="A156" s="107"/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</row>
    <row r="157" spans="1:29" s="50" customFormat="1" x14ac:dyDescent="0.25">
      <c r="A157" s="107"/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</row>
    <row r="158" spans="1:29" s="50" customFormat="1" x14ac:dyDescent="0.25">
      <c r="A158" s="107"/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</row>
    <row r="159" spans="1:29" s="50" customFormat="1" x14ac:dyDescent="0.25">
      <c r="A159" s="107"/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</row>
    <row r="160" spans="1:29" s="50" customFormat="1" x14ac:dyDescent="0.25">
      <c r="A160" s="107"/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</row>
    <row r="161" spans="1:29" s="50" customFormat="1" x14ac:dyDescent="0.25">
      <c r="A161" s="107"/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</row>
    <row r="162" spans="1:29" s="50" customFormat="1" x14ac:dyDescent="0.25">
      <c r="A162" s="107"/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</row>
    <row r="163" spans="1:29" s="50" customFormat="1" x14ac:dyDescent="0.25">
      <c r="A163" s="107"/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</row>
    <row r="164" spans="1:29" s="50" customFormat="1" x14ac:dyDescent="0.25">
      <c r="A164" s="107"/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</row>
    <row r="165" spans="1:29" s="50" customFormat="1" x14ac:dyDescent="0.25">
      <c r="A165" s="107"/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</row>
    <row r="166" spans="1:29" s="50" customFormat="1" x14ac:dyDescent="0.25">
      <c r="A166" s="107"/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</row>
    <row r="167" spans="1:29" s="50" customFormat="1" x14ac:dyDescent="0.25">
      <c r="A167" s="107"/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</row>
    <row r="168" spans="1:29" s="50" customFormat="1" x14ac:dyDescent="0.25">
      <c r="A168" s="107"/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</row>
    <row r="169" spans="1:29" s="50" customFormat="1" x14ac:dyDescent="0.25">
      <c r="A169" s="107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</row>
    <row r="170" spans="1:29" s="50" customFormat="1" x14ac:dyDescent="0.25">
      <c r="A170" s="107"/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</row>
    <row r="171" spans="1:29" s="50" customFormat="1" x14ac:dyDescent="0.25">
      <c r="A171" s="107"/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</row>
    <row r="172" spans="1:29" s="50" customFormat="1" x14ac:dyDescent="0.25">
      <c r="A172" s="107"/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</row>
    <row r="173" spans="1:29" s="50" customFormat="1" x14ac:dyDescent="0.25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</row>
    <row r="174" spans="1:29" s="50" customFormat="1" x14ac:dyDescent="0.25">
      <c r="A174" s="107"/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</row>
    <row r="175" spans="1:29" s="50" customFormat="1" x14ac:dyDescent="0.25">
      <c r="A175" s="107"/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</row>
    <row r="176" spans="1:29" s="50" customFormat="1" x14ac:dyDescent="0.25">
      <c r="A176" s="107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</row>
    <row r="177" spans="1:29" s="50" customFormat="1" x14ac:dyDescent="0.25">
      <c r="A177" s="107"/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</row>
    <row r="178" spans="1:29" s="50" customFormat="1" x14ac:dyDescent="0.25">
      <c r="A178" s="107"/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</row>
    <row r="179" spans="1:29" s="50" customFormat="1" x14ac:dyDescent="0.25">
      <c r="A179" s="107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</row>
    <row r="180" spans="1:29" s="50" customFormat="1" x14ac:dyDescent="0.25">
      <c r="A180" s="107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</row>
    <row r="181" spans="1:29" s="50" customFormat="1" x14ac:dyDescent="0.25">
      <c r="A181" s="107"/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</row>
    <row r="182" spans="1:29" s="50" customFormat="1" x14ac:dyDescent="0.25">
      <c r="A182" s="107"/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</row>
    <row r="183" spans="1:29" s="50" customFormat="1" x14ac:dyDescent="0.25">
      <c r="A183" s="107"/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</row>
    <row r="184" spans="1:29" s="50" customFormat="1" x14ac:dyDescent="0.25">
      <c r="A184" s="107"/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</row>
    <row r="185" spans="1:29" s="50" customFormat="1" x14ac:dyDescent="0.25">
      <c r="A185" s="107"/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</row>
    <row r="186" spans="1:29" s="50" customFormat="1" x14ac:dyDescent="0.25">
      <c r="A186" s="107"/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</row>
    <row r="187" spans="1:29" s="50" customFormat="1" x14ac:dyDescent="0.25">
      <c r="A187" s="107"/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</row>
    <row r="188" spans="1:29" s="50" customFormat="1" x14ac:dyDescent="0.25">
      <c r="A188" s="107"/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</row>
    <row r="189" spans="1:29" s="50" customFormat="1" x14ac:dyDescent="0.25">
      <c r="A189" s="107"/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</row>
    <row r="190" spans="1:29" s="50" customFormat="1" x14ac:dyDescent="0.25">
      <c r="A190" s="107"/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</row>
    <row r="191" spans="1:29" s="50" customFormat="1" x14ac:dyDescent="0.25">
      <c r="A191" s="107"/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</row>
    <row r="192" spans="1:29" s="50" customFormat="1" x14ac:dyDescent="0.25">
      <c r="A192" s="107"/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</row>
    <row r="193" spans="1:29" s="50" customFormat="1" x14ac:dyDescent="0.25">
      <c r="A193" s="107"/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</row>
    <row r="194" spans="1:29" s="50" customFormat="1" x14ac:dyDescent="0.25">
      <c r="A194" s="107"/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</row>
    <row r="195" spans="1:29" s="50" customFormat="1" x14ac:dyDescent="0.25">
      <c r="A195" s="107"/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</row>
    <row r="196" spans="1:29" s="50" customFormat="1" x14ac:dyDescent="0.25">
      <c r="A196" s="107"/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</row>
    <row r="197" spans="1:29" s="50" customFormat="1" x14ac:dyDescent="0.25">
      <c r="A197" s="107"/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</row>
    <row r="198" spans="1:29" s="50" customFormat="1" x14ac:dyDescent="0.25">
      <c r="A198" s="107"/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</row>
    <row r="199" spans="1:29" s="50" customFormat="1" x14ac:dyDescent="0.25">
      <c r="A199" s="107"/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</row>
    <row r="200" spans="1:29" s="50" customFormat="1" x14ac:dyDescent="0.25">
      <c r="A200" s="107"/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</row>
    <row r="201" spans="1:29" s="50" customFormat="1" x14ac:dyDescent="0.25">
      <c r="A201" s="107"/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</row>
    <row r="202" spans="1:29" s="50" customFormat="1" x14ac:dyDescent="0.25">
      <c r="A202" s="107"/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</row>
    <row r="203" spans="1:29" s="50" customFormat="1" x14ac:dyDescent="0.25">
      <c r="A203" s="107"/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</row>
    <row r="204" spans="1:29" s="50" customFormat="1" x14ac:dyDescent="0.25">
      <c r="A204" s="107"/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</row>
    <row r="205" spans="1:29" s="50" customFormat="1" x14ac:dyDescent="0.25">
      <c r="A205" s="107"/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</row>
    <row r="206" spans="1:29" s="50" customFormat="1" x14ac:dyDescent="0.25">
      <c r="A206" s="107"/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</row>
    <row r="207" spans="1:29" s="50" customFormat="1" x14ac:dyDescent="0.25">
      <c r="A207" s="107"/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</row>
    <row r="208" spans="1:29" s="50" customFormat="1" x14ac:dyDescent="0.25">
      <c r="A208" s="107"/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</row>
    <row r="209" spans="1:29" s="50" customFormat="1" x14ac:dyDescent="0.25">
      <c r="A209" s="107"/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</row>
    <row r="210" spans="1:29" s="50" customFormat="1" x14ac:dyDescent="0.25">
      <c r="A210" s="107"/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</row>
    <row r="211" spans="1:29" s="50" customFormat="1" x14ac:dyDescent="0.25">
      <c r="A211" s="107"/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</row>
    <row r="212" spans="1:29" s="50" customFormat="1" x14ac:dyDescent="0.25">
      <c r="A212" s="107"/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</row>
    <row r="213" spans="1:29" s="50" customFormat="1" x14ac:dyDescent="0.25">
      <c r="A213" s="107"/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</row>
    <row r="214" spans="1:29" s="50" customFormat="1" x14ac:dyDescent="0.25">
      <c r="A214" s="107"/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</row>
    <row r="215" spans="1:29" s="50" customFormat="1" x14ac:dyDescent="0.25">
      <c r="A215" s="107"/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</row>
    <row r="216" spans="1:29" s="50" customFormat="1" x14ac:dyDescent="0.25">
      <c r="A216" s="107"/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</row>
    <row r="217" spans="1:29" s="50" customFormat="1" x14ac:dyDescent="0.25">
      <c r="A217" s="107"/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</row>
    <row r="218" spans="1:29" s="50" customFormat="1" x14ac:dyDescent="0.25">
      <c r="A218" s="107"/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</row>
    <row r="219" spans="1:29" s="50" customFormat="1" x14ac:dyDescent="0.25">
      <c r="A219" s="107"/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</row>
    <row r="220" spans="1:29" s="50" customFormat="1" x14ac:dyDescent="0.25">
      <c r="A220" s="107"/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</row>
    <row r="221" spans="1:29" s="50" customFormat="1" x14ac:dyDescent="0.25">
      <c r="A221" s="107"/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</row>
    <row r="222" spans="1:29" s="50" customFormat="1" x14ac:dyDescent="0.25">
      <c r="A222" s="107"/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</row>
    <row r="223" spans="1:29" s="50" customFormat="1" x14ac:dyDescent="0.25">
      <c r="A223" s="107"/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</row>
    <row r="224" spans="1:29" s="50" customFormat="1" x14ac:dyDescent="0.25">
      <c r="A224" s="107"/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</row>
    <row r="225" spans="1:29" s="50" customFormat="1" x14ac:dyDescent="0.25">
      <c r="A225" s="107"/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</row>
    <row r="226" spans="1:29" s="50" customFormat="1" x14ac:dyDescent="0.25">
      <c r="A226" s="107"/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</row>
    <row r="227" spans="1:29" s="50" customFormat="1" x14ac:dyDescent="0.25">
      <c r="A227" s="107"/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</row>
    <row r="228" spans="1:29" s="50" customFormat="1" x14ac:dyDescent="0.25">
      <c r="A228" s="107"/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</row>
    <row r="229" spans="1:29" s="50" customFormat="1" x14ac:dyDescent="0.25">
      <c r="A229" s="107"/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</row>
    <row r="230" spans="1:29" s="50" customFormat="1" x14ac:dyDescent="0.25">
      <c r="A230" s="107"/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</row>
    <row r="231" spans="1:29" s="50" customFormat="1" x14ac:dyDescent="0.25">
      <c r="A231" s="107"/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</row>
    <row r="232" spans="1:29" s="50" customFormat="1" x14ac:dyDescent="0.25">
      <c r="A232" s="107"/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</row>
    <row r="233" spans="1:29" s="50" customFormat="1" x14ac:dyDescent="0.25">
      <c r="A233" s="107"/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</row>
    <row r="234" spans="1:29" s="50" customFormat="1" x14ac:dyDescent="0.25">
      <c r="A234" s="107"/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</row>
    <row r="235" spans="1:29" s="50" customFormat="1" x14ac:dyDescent="0.25">
      <c r="A235" s="107"/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</row>
    <row r="236" spans="1:29" s="50" customFormat="1" x14ac:dyDescent="0.25">
      <c r="A236" s="107"/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</row>
    <row r="237" spans="1:29" s="50" customFormat="1" x14ac:dyDescent="0.25">
      <c r="A237" s="107"/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</row>
    <row r="238" spans="1:29" s="50" customFormat="1" x14ac:dyDescent="0.25">
      <c r="A238" s="107"/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</row>
    <row r="239" spans="1:29" s="50" customFormat="1" x14ac:dyDescent="0.25">
      <c r="A239" s="107"/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</row>
    <row r="240" spans="1:29" s="50" customFormat="1" x14ac:dyDescent="0.25">
      <c r="A240" s="107"/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</row>
    <row r="241" spans="1:29" s="50" customFormat="1" x14ac:dyDescent="0.25">
      <c r="A241" s="107"/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</row>
    <row r="242" spans="1:29" s="50" customFormat="1" x14ac:dyDescent="0.25">
      <c r="A242" s="107"/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</row>
    <row r="243" spans="1:29" s="50" customFormat="1" x14ac:dyDescent="0.25">
      <c r="A243" s="107"/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</row>
    <row r="244" spans="1:29" s="50" customFormat="1" x14ac:dyDescent="0.25">
      <c r="A244" s="107"/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</row>
    <row r="245" spans="1:29" s="50" customFormat="1" x14ac:dyDescent="0.25">
      <c r="A245" s="107"/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</row>
    <row r="246" spans="1:29" s="50" customFormat="1" x14ac:dyDescent="0.25">
      <c r="A246" s="107"/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</row>
    <row r="247" spans="1:29" s="50" customFormat="1" x14ac:dyDescent="0.25">
      <c r="A247" s="107"/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</row>
    <row r="248" spans="1:29" s="50" customFormat="1" x14ac:dyDescent="0.25">
      <c r="A248" s="107"/>
      <c r="B248" s="107"/>
      <c r="C248" s="107"/>
      <c r="D248" s="107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</row>
    <row r="249" spans="1:29" s="50" customFormat="1" x14ac:dyDescent="0.25">
      <c r="A249" s="107"/>
      <c r="B249" s="107"/>
      <c r="C249" s="107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</row>
    <row r="250" spans="1:29" s="50" customFormat="1" x14ac:dyDescent="0.25">
      <c r="A250" s="107"/>
      <c r="B250" s="107"/>
      <c r="C250" s="107"/>
      <c r="D250" s="107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</row>
    <row r="251" spans="1:29" s="50" customFormat="1" x14ac:dyDescent="0.25">
      <c r="A251" s="107"/>
      <c r="B251" s="107"/>
      <c r="C251" s="107"/>
      <c r="D251" s="107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</row>
    <row r="252" spans="1:29" s="50" customFormat="1" x14ac:dyDescent="0.25">
      <c r="A252" s="107"/>
      <c r="B252" s="107"/>
      <c r="C252" s="107"/>
      <c r="D252" s="107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</row>
    <row r="253" spans="1:29" s="50" customFormat="1" x14ac:dyDescent="0.25">
      <c r="A253" s="107"/>
      <c r="B253" s="107"/>
      <c r="C253" s="107"/>
      <c r="D253" s="107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</row>
    <row r="254" spans="1:29" s="50" customFormat="1" x14ac:dyDescent="0.25">
      <c r="A254" s="107"/>
      <c r="B254" s="107"/>
      <c r="C254" s="107"/>
      <c r="D254" s="107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</row>
    <row r="255" spans="1:29" s="50" customFormat="1" x14ac:dyDescent="0.25">
      <c r="A255" s="107"/>
      <c r="B255" s="107"/>
      <c r="C255" s="107"/>
      <c r="D255" s="107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</row>
    <row r="256" spans="1:29" s="50" customFormat="1" x14ac:dyDescent="0.25">
      <c r="A256" s="107"/>
      <c r="B256" s="107"/>
      <c r="C256" s="107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</row>
    <row r="257" spans="1:29" s="50" customFormat="1" x14ac:dyDescent="0.25">
      <c r="A257" s="107"/>
      <c r="B257" s="107"/>
      <c r="C257" s="107"/>
      <c r="D257" s="107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</row>
    <row r="258" spans="1:29" s="50" customFormat="1" x14ac:dyDescent="0.25">
      <c r="A258" s="107"/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</row>
    <row r="259" spans="1:29" s="50" customFormat="1" x14ac:dyDescent="0.25">
      <c r="A259" s="107"/>
      <c r="B259" s="107"/>
      <c r="C259" s="107"/>
      <c r="D259" s="107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</row>
    <row r="260" spans="1:29" s="50" customFormat="1" x14ac:dyDescent="0.25">
      <c r="A260" s="107"/>
      <c r="B260" s="107"/>
      <c r="C260" s="107"/>
      <c r="D260" s="107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</row>
    <row r="261" spans="1:29" s="50" customFormat="1" x14ac:dyDescent="0.25">
      <c r="A261" s="107"/>
      <c r="B261" s="107"/>
      <c r="C261" s="107"/>
      <c r="D261" s="107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</row>
    <row r="262" spans="1:29" s="50" customFormat="1" x14ac:dyDescent="0.25">
      <c r="A262" s="107"/>
      <c r="B262" s="107"/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</row>
    <row r="263" spans="1:29" s="50" customFormat="1" x14ac:dyDescent="0.25">
      <c r="A263" s="107"/>
      <c r="B263" s="107"/>
      <c r="C263" s="107"/>
      <c r="D263" s="107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</row>
    <row r="264" spans="1:29" s="50" customFormat="1" x14ac:dyDescent="0.25">
      <c r="A264" s="107"/>
      <c r="B264" s="107"/>
      <c r="C264" s="107"/>
      <c r="D264" s="107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</row>
    <row r="265" spans="1:29" s="50" customFormat="1" x14ac:dyDescent="0.25">
      <c r="A265" s="107"/>
      <c r="B265" s="107"/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</row>
    <row r="266" spans="1:29" s="50" customFormat="1" x14ac:dyDescent="0.25">
      <c r="A266" s="107"/>
      <c r="B266" s="107"/>
      <c r="C266" s="107"/>
      <c r="D266" s="107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</row>
    <row r="267" spans="1:29" s="50" customFormat="1" x14ac:dyDescent="0.25">
      <c r="A267" s="107"/>
      <c r="B267" s="107"/>
      <c r="C267" s="107"/>
      <c r="D267" s="107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</row>
    <row r="268" spans="1:29" s="50" customFormat="1" x14ac:dyDescent="0.25">
      <c r="A268" s="107"/>
      <c r="B268" s="107"/>
      <c r="C268" s="107"/>
      <c r="D268" s="107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</row>
    <row r="269" spans="1:29" s="50" customFormat="1" x14ac:dyDescent="0.25">
      <c r="A269" s="107"/>
      <c r="B269" s="107"/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</row>
    <row r="270" spans="1:29" s="50" customFormat="1" x14ac:dyDescent="0.25">
      <c r="A270" s="107"/>
      <c r="B270" s="107"/>
      <c r="C270" s="107"/>
      <c r="D270" s="107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</row>
    <row r="271" spans="1:29" s="50" customFormat="1" x14ac:dyDescent="0.25">
      <c r="A271" s="107"/>
      <c r="B271" s="107"/>
      <c r="C271" s="107"/>
      <c r="D271" s="107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</row>
    <row r="272" spans="1:29" s="50" customFormat="1" x14ac:dyDescent="0.25">
      <c r="A272" s="107"/>
      <c r="B272" s="107"/>
      <c r="C272" s="107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</row>
    <row r="273" spans="1:29" s="50" customFormat="1" x14ac:dyDescent="0.25">
      <c r="A273" s="107"/>
      <c r="B273" s="107"/>
      <c r="C273" s="107"/>
      <c r="D273" s="107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</row>
    <row r="274" spans="1:29" s="50" customFormat="1" x14ac:dyDescent="0.25">
      <c r="A274" s="107"/>
      <c r="B274" s="107"/>
      <c r="C274" s="107"/>
      <c r="D274" s="107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</row>
    <row r="275" spans="1:29" s="50" customFormat="1" x14ac:dyDescent="0.25">
      <c r="A275" s="107"/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</row>
    <row r="276" spans="1:29" s="50" customFormat="1" x14ac:dyDescent="0.25">
      <c r="A276" s="107"/>
      <c r="B276" s="107"/>
      <c r="C276" s="107"/>
      <c r="D276" s="107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</row>
    <row r="277" spans="1:29" s="50" customFormat="1" x14ac:dyDescent="0.25">
      <c r="A277" s="107"/>
      <c r="B277" s="107"/>
      <c r="C277" s="107"/>
      <c r="D277" s="107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</row>
    <row r="278" spans="1:29" s="50" customFormat="1" x14ac:dyDescent="0.25">
      <c r="A278" s="107"/>
      <c r="B278" s="107"/>
      <c r="C278" s="107"/>
      <c r="D278" s="107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</row>
    <row r="279" spans="1:29" s="50" customFormat="1" x14ac:dyDescent="0.25">
      <c r="A279" s="107"/>
      <c r="B279" s="107"/>
      <c r="C279" s="107"/>
      <c r="D279" s="107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</row>
    <row r="280" spans="1:29" s="50" customFormat="1" x14ac:dyDescent="0.25">
      <c r="A280" s="107"/>
      <c r="B280" s="107"/>
      <c r="C280" s="107"/>
      <c r="D280" s="107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</row>
    <row r="281" spans="1:29" s="50" customFormat="1" x14ac:dyDescent="0.25">
      <c r="A281" s="107"/>
      <c r="B281" s="107"/>
      <c r="C281" s="107"/>
      <c r="D281" s="107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</row>
    <row r="282" spans="1:29" s="50" customFormat="1" x14ac:dyDescent="0.25">
      <c r="A282" s="107"/>
      <c r="B282" s="107"/>
      <c r="C282" s="107"/>
      <c r="D282" s="107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</row>
    <row r="283" spans="1:29" s="50" customFormat="1" x14ac:dyDescent="0.25">
      <c r="A283" s="107"/>
      <c r="B283" s="107"/>
      <c r="C283" s="107"/>
      <c r="D283" s="107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</row>
    <row r="284" spans="1:29" s="50" customFormat="1" x14ac:dyDescent="0.25">
      <c r="A284" s="107"/>
      <c r="B284" s="107"/>
      <c r="C284" s="107"/>
      <c r="D284" s="107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</row>
    <row r="285" spans="1:29" s="50" customFormat="1" x14ac:dyDescent="0.25">
      <c r="A285" s="107"/>
      <c r="B285" s="107"/>
      <c r="C285" s="107"/>
      <c r="D285" s="107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</row>
    <row r="286" spans="1:29" s="50" customFormat="1" x14ac:dyDescent="0.25">
      <c r="A286" s="107"/>
      <c r="B286" s="107"/>
      <c r="C286" s="107"/>
      <c r="D286" s="107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</row>
    <row r="287" spans="1:29" s="50" customFormat="1" x14ac:dyDescent="0.25">
      <c r="A287" s="107"/>
      <c r="B287" s="107"/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</row>
    <row r="288" spans="1:29" s="50" customFormat="1" x14ac:dyDescent="0.25">
      <c r="A288" s="107"/>
      <c r="B288" s="107"/>
      <c r="C288" s="107"/>
      <c r="D288" s="107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</row>
    <row r="289" spans="1:29" s="50" customFormat="1" x14ac:dyDescent="0.25">
      <c r="A289" s="107"/>
      <c r="B289" s="107"/>
      <c r="C289" s="107"/>
      <c r="D289" s="107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</row>
    <row r="290" spans="1:29" s="50" customFormat="1" x14ac:dyDescent="0.25">
      <c r="A290" s="107"/>
      <c r="B290" s="107"/>
      <c r="C290" s="107"/>
      <c r="D290" s="107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</row>
    <row r="291" spans="1:29" s="50" customFormat="1" x14ac:dyDescent="0.25">
      <c r="A291" s="107"/>
      <c r="B291" s="107"/>
      <c r="C291" s="107"/>
      <c r="D291" s="107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</row>
    <row r="292" spans="1:29" s="50" customFormat="1" x14ac:dyDescent="0.25">
      <c r="A292" s="107"/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</row>
    <row r="293" spans="1:29" s="50" customFormat="1" x14ac:dyDescent="0.25">
      <c r="A293" s="107"/>
      <c r="B293" s="107"/>
      <c r="C293" s="107"/>
      <c r="D293" s="107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</row>
    <row r="294" spans="1:29" s="50" customFormat="1" x14ac:dyDescent="0.25">
      <c r="A294" s="107"/>
      <c r="B294" s="107"/>
      <c r="C294" s="107"/>
      <c r="D294" s="107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</row>
    <row r="295" spans="1:29" s="50" customFormat="1" x14ac:dyDescent="0.25">
      <c r="A295" s="107"/>
      <c r="B295" s="107"/>
      <c r="C295" s="107"/>
      <c r="D295" s="107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</row>
    <row r="296" spans="1:29" s="50" customFormat="1" x14ac:dyDescent="0.25">
      <c r="A296" s="107"/>
      <c r="B296" s="107"/>
      <c r="C296" s="107"/>
      <c r="D296" s="107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</row>
    <row r="297" spans="1:29" s="50" customFormat="1" x14ac:dyDescent="0.25">
      <c r="A297" s="107"/>
      <c r="B297" s="107"/>
      <c r="C297" s="107"/>
      <c r="D297" s="107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</row>
    <row r="298" spans="1:29" s="50" customFormat="1" x14ac:dyDescent="0.25">
      <c r="A298" s="107"/>
      <c r="B298" s="107"/>
      <c r="C298" s="107"/>
      <c r="D298" s="107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</row>
    <row r="299" spans="1:29" s="50" customFormat="1" x14ac:dyDescent="0.25">
      <c r="A299" s="107"/>
      <c r="B299" s="107"/>
      <c r="C299" s="107"/>
      <c r="D299" s="107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</row>
    <row r="300" spans="1:29" s="50" customFormat="1" x14ac:dyDescent="0.25">
      <c r="A300" s="107"/>
      <c r="B300" s="107"/>
      <c r="C300" s="107"/>
      <c r="D300" s="107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</row>
    <row r="301" spans="1:29" s="50" customFormat="1" x14ac:dyDescent="0.25">
      <c r="A301" s="107"/>
      <c r="B301" s="107"/>
      <c r="C301" s="107"/>
      <c r="D301" s="107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</row>
    <row r="302" spans="1:29" s="50" customFormat="1" x14ac:dyDescent="0.25">
      <c r="A302" s="107"/>
      <c r="B302" s="107"/>
      <c r="C302" s="107"/>
      <c r="D302" s="107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</row>
    <row r="303" spans="1:29" s="50" customFormat="1" x14ac:dyDescent="0.25">
      <c r="A303" s="107"/>
      <c r="B303" s="107"/>
      <c r="C303" s="107"/>
      <c r="D303" s="107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</row>
    <row r="304" spans="1:29" s="50" customFormat="1" x14ac:dyDescent="0.25">
      <c r="A304" s="107"/>
      <c r="B304" s="107"/>
      <c r="C304" s="107"/>
      <c r="D304" s="107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</row>
    <row r="305" spans="1:29" s="50" customFormat="1" x14ac:dyDescent="0.25">
      <c r="A305" s="107"/>
      <c r="B305" s="107"/>
      <c r="C305" s="107"/>
      <c r="D305" s="107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</row>
    <row r="306" spans="1:29" s="50" customFormat="1" x14ac:dyDescent="0.25">
      <c r="A306" s="107"/>
      <c r="B306" s="107"/>
      <c r="C306" s="107"/>
      <c r="D306" s="107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</row>
    <row r="307" spans="1:29" s="50" customFormat="1" x14ac:dyDescent="0.25">
      <c r="A307" s="107"/>
      <c r="B307" s="107"/>
      <c r="C307" s="107"/>
      <c r="D307" s="107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</row>
    <row r="308" spans="1:29" s="50" customFormat="1" x14ac:dyDescent="0.25">
      <c r="A308" s="107"/>
      <c r="B308" s="107"/>
      <c r="C308" s="107"/>
      <c r="D308" s="107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</row>
    <row r="309" spans="1:29" s="50" customFormat="1" x14ac:dyDescent="0.25">
      <c r="A309" s="107"/>
      <c r="B309" s="107"/>
      <c r="C309" s="107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</row>
    <row r="310" spans="1:29" s="50" customFormat="1" x14ac:dyDescent="0.25">
      <c r="A310" s="107"/>
      <c r="B310" s="107"/>
      <c r="C310" s="107"/>
      <c r="D310" s="107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</row>
    <row r="311" spans="1:29" s="50" customFormat="1" x14ac:dyDescent="0.25">
      <c r="A311" s="107"/>
      <c r="B311" s="107"/>
      <c r="C311" s="107"/>
      <c r="D311" s="107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</row>
    <row r="312" spans="1:29" s="50" customFormat="1" x14ac:dyDescent="0.25">
      <c r="A312" s="107"/>
      <c r="B312" s="107"/>
      <c r="C312" s="107"/>
      <c r="D312" s="107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</row>
    <row r="313" spans="1:29" s="50" customFormat="1" x14ac:dyDescent="0.25">
      <c r="A313" s="107"/>
      <c r="B313" s="107"/>
      <c r="C313" s="107"/>
      <c r="D313" s="107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</row>
    <row r="314" spans="1:29" s="50" customFormat="1" x14ac:dyDescent="0.25">
      <c r="A314" s="107"/>
      <c r="B314" s="107"/>
      <c r="C314" s="107"/>
      <c r="D314" s="107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</row>
    <row r="315" spans="1:29" s="50" customFormat="1" x14ac:dyDescent="0.25">
      <c r="A315" s="107"/>
      <c r="B315" s="107"/>
      <c r="C315" s="107"/>
      <c r="D315" s="107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</row>
    <row r="316" spans="1:29" s="50" customFormat="1" x14ac:dyDescent="0.25">
      <c r="A316" s="107"/>
      <c r="B316" s="107"/>
      <c r="C316" s="107"/>
      <c r="D316" s="107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</row>
    <row r="317" spans="1:29" s="50" customFormat="1" x14ac:dyDescent="0.25">
      <c r="A317" s="107"/>
      <c r="B317" s="107"/>
      <c r="C317" s="107"/>
      <c r="D317" s="107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</row>
    <row r="318" spans="1:29" s="50" customFormat="1" x14ac:dyDescent="0.25">
      <c r="A318" s="107"/>
      <c r="B318" s="107"/>
      <c r="C318" s="107"/>
      <c r="D318" s="107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</row>
    <row r="319" spans="1:29" s="50" customFormat="1" x14ac:dyDescent="0.25">
      <c r="A319" s="107"/>
      <c r="B319" s="107"/>
      <c r="C319" s="107"/>
      <c r="D319" s="107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</row>
    <row r="320" spans="1:29" s="50" customFormat="1" x14ac:dyDescent="0.25">
      <c r="A320" s="107"/>
      <c r="B320" s="107"/>
      <c r="C320" s="107"/>
      <c r="D320" s="107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</row>
    <row r="321" spans="1:29" s="50" customFormat="1" x14ac:dyDescent="0.25">
      <c r="A321" s="107"/>
      <c r="B321" s="107"/>
      <c r="C321" s="107"/>
      <c r="D321" s="107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</row>
    <row r="322" spans="1:29" s="50" customFormat="1" x14ac:dyDescent="0.25">
      <c r="A322" s="107"/>
      <c r="B322" s="107"/>
      <c r="C322" s="107"/>
      <c r="D322" s="107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</row>
    <row r="323" spans="1:29" s="50" customFormat="1" x14ac:dyDescent="0.25">
      <c r="A323" s="107"/>
      <c r="B323" s="107"/>
      <c r="C323" s="107"/>
      <c r="D323" s="107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</row>
    <row r="324" spans="1:29" s="50" customFormat="1" x14ac:dyDescent="0.25">
      <c r="A324" s="107"/>
      <c r="B324" s="107"/>
      <c r="C324" s="107"/>
      <c r="D324" s="107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</row>
    <row r="325" spans="1:29" s="50" customFormat="1" x14ac:dyDescent="0.25">
      <c r="A325" s="107"/>
      <c r="B325" s="107"/>
      <c r="C325" s="107"/>
      <c r="D325" s="107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</row>
    <row r="326" spans="1:29" s="50" customFormat="1" x14ac:dyDescent="0.25">
      <c r="A326" s="107"/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</row>
    <row r="327" spans="1:29" s="50" customFormat="1" x14ac:dyDescent="0.25">
      <c r="A327" s="107"/>
      <c r="B327" s="107"/>
      <c r="C327" s="107"/>
      <c r="D327" s="107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</row>
    <row r="328" spans="1:29" s="50" customFormat="1" x14ac:dyDescent="0.25">
      <c r="A328" s="107"/>
      <c r="B328" s="107"/>
      <c r="C328" s="107"/>
      <c r="D328" s="107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</row>
    <row r="329" spans="1:29" s="50" customFormat="1" x14ac:dyDescent="0.25">
      <c r="A329" s="107"/>
      <c r="B329" s="107"/>
      <c r="C329" s="107"/>
      <c r="D329" s="107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</row>
    <row r="330" spans="1:29" s="50" customFormat="1" x14ac:dyDescent="0.25">
      <c r="A330" s="107"/>
      <c r="B330" s="107"/>
      <c r="C330" s="107"/>
      <c r="D330" s="107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</row>
    <row r="331" spans="1:29" s="50" customFormat="1" x14ac:dyDescent="0.25">
      <c r="A331" s="107"/>
      <c r="B331" s="107"/>
      <c r="C331" s="107"/>
      <c r="D331" s="107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</row>
    <row r="332" spans="1:29" s="50" customFormat="1" x14ac:dyDescent="0.25">
      <c r="A332" s="107"/>
      <c r="B332" s="107"/>
      <c r="C332" s="107"/>
      <c r="D332" s="107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</row>
    <row r="333" spans="1:29" s="50" customFormat="1" x14ac:dyDescent="0.25">
      <c r="A333" s="107"/>
      <c r="B333" s="107"/>
      <c r="C333" s="107"/>
      <c r="D333" s="107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</row>
    <row r="334" spans="1:29" s="50" customFormat="1" x14ac:dyDescent="0.25">
      <c r="A334" s="107"/>
      <c r="B334" s="107"/>
      <c r="C334" s="107"/>
      <c r="D334" s="107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</row>
    <row r="335" spans="1:29" s="50" customFormat="1" x14ac:dyDescent="0.25">
      <c r="A335" s="107"/>
      <c r="B335" s="107"/>
      <c r="C335" s="107"/>
      <c r="D335" s="107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</row>
    <row r="336" spans="1:29" s="50" customFormat="1" x14ac:dyDescent="0.25">
      <c r="A336" s="107"/>
      <c r="B336" s="107"/>
      <c r="C336" s="107"/>
      <c r="D336" s="107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</row>
    <row r="337" spans="1:29" s="50" customFormat="1" x14ac:dyDescent="0.25">
      <c r="A337" s="107"/>
      <c r="B337" s="107"/>
      <c r="C337" s="107"/>
      <c r="D337" s="107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</row>
    <row r="338" spans="1:29" s="50" customFormat="1" x14ac:dyDescent="0.25">
      <c r="A338" s="107"/>
      <c r="B338" s="107"/>
      <c r="C338" s="107"/>
      <c r="D338" s="107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</row>
    <row r="339" spans="1:29" s="50" customFormat="1" x14ac:dyDescent="0.25">
      <c r="A339" s="107"/>
      <c r="B339" s="107"/>
      <c r="C339" s="107"/>
      <c r="D339" s="107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</row>
    <row r="340" spans="1:29" s="50" customFormat="1" x14ac:dyDescent="0.25">
      <c r="A340" s="107"/>
      <c r="B340" s="107"/>
      <c r="C340" s="107"/>
      <c r="D340" s="107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</row>
    <row r="341" spans="1:29" s="50" customFormat="1" x14ac:dyDescent="0.25">
      <c r="A341" s="107"/>
      <c r="B341" s="107"/>
      <c r="C341" s="107"/>
      <c r="D341" s="107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</row>
    <row r="342" spans="1:29" s="50" customFormat="1" x14ac:dyDescent="0.25">
      <c r="A342" s="107"/>
      <c r="B342" s="107"/>
      <c r="C342" s="107"/>
      <c r="D342" s="107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</row>
    <row r="343" spans="1:29" s="50" customFormat="1" x14ac:dyDescent="0.25">
      <c r="A343" s="107"/>
      <c r="B343" s="107"/>
      <c r="C343" s="107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</row>
    <row r="344" spans="1:29" s="50" customFormat="1" x14ac:dyDescent="0.25">
      <c r="A344" s="107"/>
      <c r="B344" s="107"/>
      <c r="C344" s="107"/>
      <c r="D344" s="107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</row>
    <row r="345" spans="1:29" s="50" customFormat="1" x14ac:dyDescent="0.25">
      <c r="A345" s="107"/>
      <c r="B345" s="107"/>
      <c r="C345" s="107"/>
      <c r="D345" s="107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</row>
    <row r="346" spans="1:29" s="50" customFormat="1" x14ac:dyDescent="0.25">
      <c r="A346" s="107"/>
      <c r="B346" s="107"/>
      <c r="C346" s="107"/>
      <c r="D346" s="107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</row>
    <row r="347" spans="1:29" s="50" customFormat="1" x14ac:dyDescent="0.25">
      <c r="A347" s="107"/>
      <c r="B347" s="107"/>
      <c r="C347" s="107"/>
      <c r="D347" s="107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</row>
    <row r="348" spans="1:29" s="50" customFormat="1" x14ac:dyDescent="0.25">
      <c r="A348" s="107"/>
      <c r="B348" s="107"/>
      <c r="C348" s="107"/>
      <c r="D348" s="107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</row>
    <row r="349" spans="1:29" s="50" customFormat="1" x14ac:dyDescent="0.25">
      <c r="A349" s="107"/>
      <c r="B349" s="107"/>
      <c r="C349" s="107"/>
      <c r="D349" s="107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</row>
    <row r="350" spans="1:29" s="50" customFormat="1" x14ac:dyDescent="0.25">
      <c r="A350" s="107"/>
      <c r="B350" s="107"/>
      <c r="C350" s="107"/>
      <c r="D350" s="107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</row>
    <row r="351" spans="1:29" s="50" customFormat="1" x14ac:dyDescent="0.25">
      <c r="A351" s="107"/>
      <c r="B351" s="107"/>
      <c r="C351" s="107"/>
      <c r="D351" s="107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</row>
    <row r="352" spans="1:29" s="50" customFormat="1" x14ac:dyDescent="0.25">
      <c r="A352" s="107"/>
      <c r="B352" s="107"/>
      <c r="C352" s="107"/>
      <c r="D352" s="107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</row>
    <row r="353" spans="1:29" s="50" customFormat="1" x14ac:dyDescent="0.25">
      <c r="A353" s="107"/>
      <c r="B353" s="107"/>
      <c r="C353" s="107"/>
      <c r="D353" s="107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</row>
    <row r="354" spans="1:29" s="50" customFormat="1" x14ac:dyDescent="0.25">
      <c r="A354" s="107"/>
      <c r="B354" s="107"/>
      <c r="C354" s="107"/>
      <c r="D354" s="107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</row>
    <row r="355" spans="1:29" s="50" customFormat="1" x14ac:dyDescent="0.25">
      <c r="A355" s="107"/>
      <c r="B355" s="107"/>
      <c r="C355" s="107"/>
      <c r="D355" s="107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</row>
    <row r="356" spans="1:29" s="50" customFormat="1" x14ac:dyDescent="0.25">
      <c r="A356" s="107"/>
      <c r="B356" s="107"/>
      <c r="C356" s="107"/>
      <c r="D356" s="107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</row>
    <row r="357" spans="1:29" s="50" customFormat="1" x14ac:dyDescent="0.25">
      <c r="A357" s="107"/>
      <c r="B357" s="107"/>
      <c r="C357" s="107"/>
      <c r="D357" s="107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</row>
    <row r="358" spans="1:29" s="50" customFormat="1" x14ac:dyDescent="0.25">
      <c r="A358" s="107"/>
      <c r="B358" s="107"/>
      <c r="C358" s="107"/>
      <c r="D358" s="107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</row>
    <row r="359" spans="1:29" s="50" customFormat="1" x14ac:dyDescent="0.25">
      <c r="A359" s="107"/>
      <c r="B359" s="107"/>
      <c r="C359" s="107"/>
      <c r="D359" s="107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</row>
    <row r="360" spans="1:29" s="50" customFormat="1" x14ac:dyDescent="0.25">
      <c r="A360" s="107"/>
      <c r="B360" s="107"/>
      <c r="C360" s="107"/>
      <c r="D360" s="107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</row>
    <row r="361" spans="1:29" s="50" customFormat="1" x14ac:dyDescent="0.25">
      <c r="A361" s="107"/>
      <c r="B361" s="107"/>
      <c r="C361" s="107"/>
      <c r="D361" s="107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</row>
    <row r="362" spans="1:29" s="50" customFormat="1" x14ac:dyDescent="0.25">
      <c r="A362" s="107"/>
      <c r="B362" s="107"/>
      <c r="C362" s="107"/>
      <c r="D362" s="107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</row>
    <row r="363" spans="1:29" s="50" customFormat="1" x14ac:dyDescent="0.25">
      <c r="A363" s="107"/>
      <c r="B363" s="107"/>
      <c r="C363" s="107"/>
      <c r="D363" s="107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</row>
    <row r="364" spans="1:29" s="50" customFormat="1" x14ac:dyDescent="0.25">
      <c r="A364" s="107"/>
      <c r="B364" s="107"/>
      <c r="C364" s="107"/>
      <c r="D364" s="107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</row>
    <row r="365" spans="1:29" s="50" customFormat="1" x14ac:dyDescent="0.25">
      <c r="A365" s="107"/>
      <c r="B365" s="107"/>
      <c r="C365" s="107"/>
      <c r="D365" s="107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</row>
    <row r="366" spans="1:29" s="50" customFormat="1" x14ac:dyDescent="0.25">
      <c r="A366" s="107"/>
      <c r="B366" s="107"/>
      <c r="C366" s="107"/>
      <c r="D366" s="107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</row>
    <row r="367" spans="1:29" s="50" customFormat="1" x14ac:dyDescent="0.25">
      <c r="A367" s="107"/>
      <c r="B367" s="107"/>
      <c r="C367" s="107"/>
      <c r="D367" s="107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</row>
    <row r="368" spans="1:29" s="50" customFormat="1" x14ac:dyDescent="0.25">
      <c r="A368" s="107"/>
      <c r="B368" s="107"/>
      <c r="C368" s="107"/>
      <c r="D368" s="107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</row>
    <row r="369" spans="1:29" s="50" customFormat="1" x14ac:dyDescent="0.25">
      <c r="A369" s="107"/>
      <c r="B369" s="107"/>
      <c r="C369" s="107"/>
      <c r="D369" s="107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</row>
    <row r="370" spans="1:29" s="50" customFormat="1" x14ac:dyDescent="0.25">
      <c r="A370" s="107"/>
      <c r="B370" s="107"/>
      <c r="C370" s="107"/>
      <c r="D370" s="107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</row>
    <row r="371" spans="1:29" s="50" customFormat="1" x14ac:dyDescent="0.25">
      <c r="A371" s="107"/>
      <c r="B371" s="107"/>
      <c r="C371" s="107"/>
      <c r="D371" s="107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</row>
    <row r="372" spans="1:29" s="50" customFormat="1" x14ac:dyDescent="0.25">
      <c r="A372" s="107"/>
      <c r="B372" s="107"/>
      <c r="C372" s="107"/>
      <c r="D372" s="107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</row>
    <row r="373" spans="1:29" s="50" customFormat="1" x14ac:dyDescent="0.25">
      <c r="A373" s="107"/>
      <c r="B373" s="107"/>
      <c r="C373" s="107"/>
      <c r="D373" s="107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</row>
    <row r="374" spans="1:29" s="50" customFormat="1" x14ac:dyDescent="0.25">
      <c r="A374" s="107"/>
      <c r="B374" s="107"/>
      <c r="C374" s="107"/>
      <c r="D374" s="107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</row>
    <row r="375" spans="1:29" s="50" customFormat="1" x14ac:dyDescent="0.25">
      <c r="A375" s="107"/>
      <c r="B375" s="107"/>
      <c r="C375" s="107"/>
      <c r="D375" s="107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</row>
    <row r="376" spans="1:29" s="50" customFormat="1" x14ac:dyDescent="0.25">
      <c r="A376" s="107"/>
      <c r="B376" s="107"/>
      <c r="C376" s="107"/>
      <c r="D376" s="107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</row>
    <row r="377" spans="1:29" s="50" customFormat="1" x14ac:dyDescent="0.25">
      <c r="A377" s="107"/>
      <c r="B377" s="107"/>
      <c r="C377" s="107"/>
      <c r="D377" s="107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</row>
    <row r="378" spans="1:29" s="50" customFormat="1" x14ac:dyDescent="0.25">
      <c r="A378" s="107"/>
      <c r="B378" s="107"/>
      <c r="C378" s="107"/>
      <c r="D378" s="107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</row>
    <row r="379" spans="1:29" s="50" customFormat="1" x14ac:dyDescent="0.25">
      <c r="A379" s="107"/>
      <c r="B379" s="107"/>
      <c r="C379" s="107"/>
      <c r="D379" s="107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</row>
    <row r="380" spans="1:29" s="50" customFormat="1" x14ac:dyDescent="0.25">
      <c r="A380" s="107"/>
      <c r="B380" s="107"/>
      <c r="C380" s="107"/>
      <c r="D380" s="107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</row>
    <row r="381" spans="1:29" s="50" customFormat="1" x14ac:dyDescent="0.25">
      <c r="A381" s="107"/>
      <c r="B381" s="107"/>
      <c r="C381" s="107"/>
      <c r="D381" s="107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</row>
    <row r="382" spans="1:29" s="50" customFormat="1" x14ac:dyDescent="0.25">
      <c r="A382" s="107"/>
      <c r="B382" s="107"/>
      <c r="C382" s="107"/>
      <c r="D382" s="107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</row>
    <row r="383" spans="1:29" s="50" customFormat="1" x14ac:dyDescent="0.25">
      <c r="A383" s="107"/>
      <c r="B383" s="107"/>
      <c r="C383" s="107"/>
      <c r="D383" s="107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</row>
    <row r="384" spans="1:29" s="50" customFormat="1" x14ac:dyDescent="0.25">
      <c r="A384" s="107"/>
      <c r="B384" s="107"/>
      <c r="C384" s="107"/>
      <c r="D384" s="107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</row>
    <row r="385" spans="1:29" s="50" customFormat="1" x14ac:dyDescent="0.25">
      <c r="A385" s="107"/>
      <c r="B385" s="107"/>
      <c r="C385" s="107"/>
      <c r="D385" s="107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</row>
    <row r="386" spans="1:29" s="50" customFormat="1" x14ac:dyDescent="0.25">
      <c r="A386" s="107"/>
      <c r="B386" s="107"/>
      <c r="C386" s="107"/>
      <c r="D386" s="107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</row>
    <row r="387" spans="1:29" s="50" customFormat="1" x14ac:dyDescent="0.25">
      <c r="A387" s="107"/>
      <c r="B387" s="107"/>
      <c r="C387" s="107"/>
      <c r="D387" s="107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</row>
    <row r="388" spans="1:29" s="50" customFormat="1" x14ac:dyDescent="0.25">
      <c r="A388" s="107"/>
      <c r="B388" s="107"/>
      <c r="C388" s="107"/>
      <c r="D388" s="107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</row>
    <row r="389" spans="1:29" s="50" customFormat="1" x14ac:dyDescent="0.25">
      <c r="A389" s="107"/>
      <c r="B389" s="107"/>
      <c r="C389" s="107"/>
      <c r="D389" s="107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</row>
    <row r="390" spans="1:29" s="50" customFormat="1" x14ac:dyDescent="0.25">
      <c r="A390" s="107"/>
      <c r="B390" s="107"/>
      <c r="C390" s="107"/>
      <c r="D390" s="107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</row>
    <row r="391" spans="1:29" s="50" customFormat="1" x14ac:dyDescent="0.25">
      <c r="A391" s="107"/>
      <c r="B391" s="107"/>
      <c r="C391" s="107"/>
      <c r="D391" s="107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</row>
    <row r="392" spans="1:29" s="50" customFormat="1" x14ac:dyDescent="0.25">
      <c r="A392" s="107"/>
      <c r="B392" s="107"/>
      <c r="C392" s="107"/>
      <c r="D392" s="107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</row>
    <row r="393" spans="1:29" s="50" customFormat="1" x14ac:dyDescent="0.25">
      <c r="A393" s="107"/>
      <c r="B393" s="107"/>
      <c r="C393" s="107"/>
      <c r="D393" s="107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</row>
    <row r="394" spans="1:29" s="50" customFormat="1" x14ac:dyDescent="0.25">
      <c r="A394" s="107"/>
      <c r="B394" s="107"/>
      <c r="C394" s="107"/>
      <c r="D394" s="107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</row>
    <row r="395" spans="1:29" s="50" customFormat="1" x14ac:dyDescent="0.25">
      <c r="A395" s="107"/>
      <c r="B395" s="107"/>
      <c r="C395" s="107"/>
      <c r="D395" s="107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</row>
    <row r="396" spans="1:29" s="50" customFormat="1" x14ac:dyDescent="0.25">
      <c r="A396" s="107"/>
      <c r="B396" s="107"/>
      <c r="C396" s="107"/>
      <c r="D396" s="107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</row>
    <row r="397" spans="1:29" s="50" customFormat="1" x14ac:dyDescent="0.25">
      <c r="A397" s="107"/>
      <c r="B397" s="107"/>
      <c r="C397" s="107"/>
      <c r="D397" s="107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</row>
    <row r="398" spans="1:29" s="50" customFormat="1" x14ac:dyDescent="0.25">
      <c r="A398" s="107"/>
      <c r="B398" s="107"/>
      <c r="C398" s="107"/>
      <c r="D398" s="107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</row>
    <row r="399" spans="1:29" s="50" customFormat="1" x14ac:dyDescent="0.25">
      <c r="A399" s="107"/>
      <c r="B399" s="107"/>
      <c r="C399" s="107"/>
      <c r="D399" s="107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</row>
    <row r="400" spans="1:29" s="50" customFormat="1" x14ac:dyDescent="0.25">
      <c r="A400" s="107"/>
      <c r="B400" s="107"/>
      <c r="C400" s="107"/>
      <c r="D400" s="107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</row>
    <row r="401" spans="1:29" s="50" customFormat="1" x14ac:dyDescent="0.25">
      <c r="A401" s="107"/>
      <c r="B401" s="107"/>
      <c r="C401" s="107"/>
      <c r="D401" s="107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</row>
    <row r="402" spans="1:29" s="50" customFormat="1" x14ac:dyDescent="0.25">
      <c r="A402" s="107"/>
      <c r="B402" s="107"/>
      <c r="C402" s="107"/>
      <c r="D402" s="107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</row>
    <row r="403" spans="1:29" s="50" customFormat="1" x14ac:dyDescent="0.25">
      <c r="A403" s="107"/>
      <c r="B403" s="107"/>
      <c r="C403" s="107"/>
      <c r="D403" s="107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</row>
    <row r="404" spans="1:29" s="50" customFormat="1" x14ac:dyDescent="0.25">
      <c r="A404" s="107"/>
      <c r="B404" s="107"/>
      <c r="C404" s="107"/>
      <c r="D404" s="107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</row>
    <row r="405" spans="1:29" s="50" customFormat="1" x14ac:dyDescent="0.25">
      <c r="A405" s="107"/>
      <c r="B405" s="107"/>
      <c r="C405" s="107"/>
      <c r="D405" s="107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</row>
    <row r="406" spans="1:29" s="50" customFormat="1" x14ac:dyDescent="0.25">
      <c r="A406" s="107"/>
      <c r="B406" s="107"/>
      <c r="C406" s="107"/>
      <c r="D406" s="107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</row>
    <row r="407" spans="1:29" s="50" customFormat="1" x14ac:dyDescent="0.25">
      <c r="A407" s="107"/>
      <c r="B407" s="107"/>
      <c r="C407" s="107"/>
      <c r="D407" s="107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</row>
    <row r="408" spans="1:29" s="50" customFormat="1" x14ac:dyDescent="0.25">
      <c r="A408" s="107"/>
      <c r="B408" s="107"/>
      <c r="C408" s="107"/>
      <c r="D408" s="107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</row>
    <row r="409" spans="1:29" s="50" customFormat="1" x14ac:dyDescent="0.25">
      <c r="A409" s="107"/>
      <c r="B409" s="107"/>
      <c r="C409" s="107"/>
      <c r="D409" s="107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</row>
    <row r="410" spans="1:29" s="50" customFormat="1" x14ac:dyDescent="0.25">
      <c r="A410" s="107"/>
      <c r="B410" s="107"/>
      <c r="C410" s="107"/>
      <c r="D410" s="107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</row>
    <row r="411" spans="1:29" s="50" customFormat="1" x14ac:dyDescent="0.25">
      <c r="A411" s="107"/>
      <c r="B411" s="107"/>
      <c r="C411" s="107"/>
      <c r="D411" s="107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</row>
    <row r="412" spans="1:29" s="50" customFormat="1" x14ac:dyDescent="0.25">
      <c r="A412" s="107"/>
      <c r="B412" s="107"/>
      <c r="C412" s="107"/>
      <c r="D412" s="107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</row>
    <row r="413" spans="1:29" s="50" customFormat="1" x14ac:dyDescent="0.25">
      <c r="A413" s="107"/>
      <c r="B413" s="107"/>
      <c r="C413" s="107"/>
      <c r="D413" s="107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</row>
    <row r="414" spans="1:29" s="50" customFormat="1" x14ac:dyDescent="0.25">
      <c r="A414" s="107"/>
      <c r="B414" s="107"/>
      <c r="C414" s="107"/>
      <c r="D414" s="107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</row>
    <row r="415" spans="1:29" s="50" customFormat="1" x14ac:dyDescent="0.25">
      <c r="A415" s="107"/>
      <c r="B415" s="107"/>
      <c r="C415" s="107"/>
      <c r="D415" s="107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</row>
    <row r="416" spans="1:29" s="50" customFormat="1" x14ac:dyDescent="0.25">
      <c r="A416" s="107"/>
      <c r="B416" s="107"/>
      <c r="C416" s="107"/>
      <c r="D416" s="107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</row>
    <row r="417" spans="1:29" s="50" customFormat="1" x14ac:dyDescent="0.25">
      <c r="A417" s="107"/>
      <c r="B417" s="107"/>
      <c r="C417" s="107"/>
      <c r="D417" s="107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</row>
    <row r="418" spans="1:29" s="50" customFormat="1" x14ac:dyDescent="0.25">
      <c r="A418" s="107"/>
      <c r="B418" s="107"/>
      <c r="C418" s="107"/>
      <c r="D418" s="107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</row>
    <row r="419" spans="1:29" s="50" customFormat="1" x14ac:dyDescent="0.25">
      <c r="A419" s="107"/>
      <c r="B419" s="107"/>
      <c r="C419" s="107"/>
      <c r="D419" s="107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</row>
    <row r="420" spans="1:29" s="50" customFormat="1" x14ac:dyDescent="0.25">
      <c r="A420" s="107"/>
      <c r="B420" s="107"/>
      <c r="C420" s="107"/>
      <c r="D420" s="107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</row>
    <row r="421" spans="1:29" s="50" customFormat="1" x14ac:dyDescent="0.25">
      <c r="A421" s="107"/>
      <c r="B421" s="107"/>
      <c r="C421" s="107"/>
      <c r="D421" s="107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</row>
    <row r="422" spans="1:29" s="50" customFormat="1" x14ac:dyDescent="0.25">
      <c r="A422" s="107"/>
      <c r="B422" s="107"/>
      <c r="C422" s="107"/>
      <c r="D422" s="107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</row>
    <row r="423" spans="1:29" s="50" customFormat="1" x14ac:dyDescent="0.25">
      <c r="A423" s="107"/>
      <c r="B423" s="107"/>
      <c r="C423" s="107"/>
      <c r="D423" s="107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</row>
    <row r="424" spans="1:29" s="50" customFormat="1" x14ac:dyDescent="0.25">
      <c r="A424" s="107"/>
      <c r="B424" s="107"/>
      <c r="C424" s="107"/>
      <c r="D424" s="107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</row>
    <row r="425" spans="1:29" s="50" customFormat="1" x14ac:dyDescent="0.25">
      <c r="A425" s="107"/>
      <c r="B425" s="107"/>
      <c r="C425" s="107"/>
      <c r="D425" s="107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</row>
    <row r="426" spans="1:29" s="50" customFormat="1" x14ac:dyDescent="0.25">
      <c r="A426" s="107"/>
      <c r="B426" s="107"/>
      <c r="C426" s="107"/>
      <c r="D426" s="107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</row>
    <row r="427" spans="1:29" s="50" customFormat="1" x14ac:dyDescent="0.25">
      <c r="A427" s="107"/>
      <c r="B427" s="107"/>
      <c r="C427" s="107"/>
      <c r="D427" s="107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</row>
    <row r="428" spans="1:29" s="50" customFormat="1" x14ac:dyDescent="0.25">
      <c r="A428" s="107"/>
      <c r="B428" s="107"/>
      <c r="C428" s="107"/>
      <c r="D428" s="107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</row>
    <row r="429" spans="1:29" s="50" customFormat="1" x14ac:dyDescent="0.25">
      <c r="A429" s="107"/>
      <c r="B429" s="107"/>
      <c r="C429" s="107"/>
      <c r="D429" s="107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</row>
    <row r="430" spans="1:29" s="50" customFormat="1" x14ac:dyDescent="0.25">
      <c r="A430" s="107"/>
      <c r="B430" s="107"/>
      <c r="C430" s="107"/>
      <c r="D430" s="107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</row>
    <row r="431" spans="1:29" s="50" customFormat="1" x14ac:dyDescent="0.25">
      <c r="A431" s="107"/>
      <c r="B431" s="107"/>
      <c r="C431" s="107"/>
      <c r="D431" s="107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</row>
    <row r="432" spans="1:29" s="50" customFormat="1" x14ac:dyDescent="0.25">
      <c r="A432" s="107"/>
      <c r="B432" s="107"/>
      <c r="C432" s="107"/>
      <c r="D432" s="107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</row>
    <row r="433" spans="1:29" s="50" customFormat="1" x14ac:dyDescent="0.25">
      <c r="A433" s="107"/>
      <c r="B433" s="107"/>
      <c r="C433" s="107"/>
      <c r="D433" s="107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</row>
    <row r="434" spans="1:29" s="50" customFormat="1" x14ac:dyDescent="0.25">
      <c r="A434" s="107"/>
      <c r="B434" s="107"/>
      <c r="C434" s="107"/>
      <c r="D434" s="107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</row>
    <row r="435" spans="1:29" s="50" customFormat="1" x14ac:dyDescent="0.25">
      <c r="A435" s="107"/>
      <c r="B435" s="107"/>
      <c r="C435" s="107"/>
      <c r="D435" s="107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</row>
    <row r="436" spans="1:29" s="50" customFormat="1" x14ac:dyDescent="0.25">
      <c r="A436" s="107"/>
      <c r="B436" s="107"/>
      <c r="C436" s="107"/>
      <c r="D436" s="107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</row>
    <row r="437" spans="1:29" s="50" customFormat="1" x14ac:dyDescent="0.25">
      <c r="A437" s="107"/>
      <c r="B437" s="107"/>
      <c r="C437" s="107"/>
      <c r="D437" s="107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</row>
    <row r="438" spans="1:29" s="50" customFormat="1" x14ac:dyDescent="0.25">
      <c r="A438" s="107"/>
      <c r="B438" s="107"/>
      <c r="C438" s="107"/>
      <c r="D438" s="107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</row>
    <row r="439" spans="1:29" s="50" customFormat="1" x14ac:dyDescent="0.25">
      <c r="A439" s="107"/>
      <c r="B439" s="107"/>
      <c r="C439" s="107"/>
      <c r="D439" s="107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</row>
    <row r="440" spans="1:29" s="50" customFormat="1" x14ac:dyDescent="0.25">
      <c r="A440" s="107"/>
      <c r="B440" s="107"/>
      <c r="C440" s="107"/>
      <c r="D440" s="107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</row>
    <row r="441" spans="1:29" s="50" customFormat="1" x14ac:dyDescent="0.25">
      <c r="A441" s="107"/>
      <c r="B441" s="107"/>
      <c r="C441" s="107"/>
      <c r="D441" s="107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</row>
    <row r="442" spans="1:29" s="50" customFormat="1" x14ac:dyDescent="0.25">
      <c r="A442" s="107"/>
      <c r="B442" s="107"/>
      <c r="C442" s="107"/>
      <c r="D442" s="107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</row>
    <row r="443" spans="1:29" s="50" customFormat="1" x14ac:dyDescent="0.25">
      <c r="A443" s="107"/>
      <c r="B443" s="107"/>
      <c r="C443" s="107"/>
      <c r="D443" s="107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</row>
    <row r="444" spans="1:29" s="50" customFormat="1" x14ac:dyDescent="0.25">
      <c r="A444" s="107"/>
      <c r="B444" s="107"/>
      <c r="C444" s="107"/>
      <c r="D444" s="107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</row>
    <row r="445" spans="1:29" s="50" customFormat="1" x14ac:dyDescent="0.25">
      <c r="A445" s="107"/>
      <c r="B445" s="107"/>
      <c r="C445" s="107"/>
      <c r="D445" s="107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</row>
    <row r="446" spans="1:29" s="50" customFormat="1" x14ac:dyDescent="0.25">
      <c r="A446" s="107"/>
      <c r="B446" s="107"/>
      <c r="C446" s="107"/>
      <c r="D446" s="107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</row>
    <row r="447" spans="1:29" s="50" customFormat="1" x14ac:dyDescent="0.25">
      <c r="A447" s="107"/>
      <c r="B447" s="107"/>
      <c r="C447" s="107"/>
      <c r="D447" s="107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</row>
    <row r="448" spans="1:29" s="50" customFormat="1" x14ac:dyDescent="0.25">
      <c r="A448" s="107"/>
      <c r="B448" s="107"/>
      <c r="C448" s="107"/>
      <c r="D448" s="107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</row>
    <row r="449" spans="1:29" s="50" customFormat="1" x14ac:dyDescent="0.25">
      <c r="A449" s="107"/>
      <c r="B449" s="107"/>
      <c r="C449" s="107"/>
      <c r="D449" s="107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</row>
    <row r="450" spans="1:29" s="50" customFormat="1" x14ac:dyDescent="0.25">
      <c r="A450" s="107"/>
      <c r="B450" s="107"/>
      <c r="C450" s="107"/>
      <c r="D450" s="107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</row>
    <row r="451" spans="1:29" s="50" customFormat="1" x14ac:dyDescent="0.25">
      <c r="A451" s="107"/>
      <c r="B451" s="107"/>
      <c r="C451" s="107"/>
      <c r="D451" s="107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</row>
    <row r="452" spans="1:29" s="50" customFormat="1" x14ac:dyDescent="0.25">
      <c r="A452" s="107"/>
      <c r="B452" s="107"/>
      <c r="C452" s="107"/>
      <c r="D452" s="107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</row>
    <row r="453" spans="1:29" s="50" customFormat="1" x14ac:dyDescent="0.25">
      <c r="A453" s="107"/>
      <c r="B453" s="107"/>
      <c r="C453" s="107"/>
      <c r="D453" s="107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</row>
    <row r="454" spans="1:29" s="50" customFormat="1" x14ac:dyDescent="0.25">
      <c r="A454" s="107"/>
      <c r="B454" s="107"/>
      <c r="C454" s="107"/>
      <c r="D454" s="107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</row>
    <row r="455" spans="1:29" s="50" customFormat="1" x14ac:dyDescent="0.25">
      <c r="A455" s="107"/>
      <c r="B455" s="107"/>
      <c r="C455" s="107"/>
      <c r="D455" s="107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</row>
    <row r="456" spans="1:29" s="50" customFormat="1" x14ac:dyDescent="0.25">
      <c r="A456" s="107"/>
      <c r="B456" s="107"/>
      <c r="C456" s="107"/>
      <c r="D456" s="107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</row>
    <row r="457" spans="1:29" s="50" customFormat="1" x14ac:dyDescent="0.25">
      <c r="A457" s="107"/>
      <c r="B457" s="107"/>
      <c r="C457" s="107"/>
      <c r="D457" s="107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</row>
    <row r="458" spans="1:29" s="50" customFormat="1" x14ac:dyDescent="0.25">
      <c r="A458" s="107"/>
      <c r="B458" s="107"/>
      <c r="C458" s="107"/>
      <c r="D458" s="107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</row>
    <row r="459" spans="1:29" s="50" customFormat="1" x14ac:dyDescent="0.25">
      <c r="A459" s="107"/>
      <c r="B459" s="107"/>
      <c r="C459" s="107"/>
      <c r="D459" s="107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</row>
    <row r="460" spans="1:29" s="50" customFormat="1" x14ac:dyDescent="0.25">
      <c r="A460" s="107"/>
      <c r="B460" s="107"/>
      <c r="C460" s="107"/>
      <c r="D460" s="107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</row>
    <row r="461" spans="1:29" s="50" customFormat="1" x14ac:dyDescent="0.25">
      <c r="A461" s="107"/>
      <c r="B461" s="107"/>
      <c r="C461" s="107"/>
      <c r="D461" s="107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</row>
    <row r="462" spans="1:29" s="50" customFormat="1" x14ac:dyDescent="0.25">
      <c r="A462" s="107"/>
      <c r="B462" s="107"/>
      <c r="C462" s="107"/>
      <c r="D462" s="107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</row>
    <row r="463" spans="1:29" s="50" customFormat="1" x14ac:dyDescent="0.25">
      <c r="A463" s="107"/>
      <c r="B463" s="107"/>
      <c r="C463" s="107"/>
      <c r="D463" s="107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</row>
    <row r="464" spans="1:29" s="50" customFormat="1" x14ac:dyDescent="0.25">
      <c r="A464" s="107"/>
      <c r="B464" s="107"/>
      <c r="C464" s="107"/>
      <c r="D464" s="107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</row>
    <row r="465" spans="1:29" s="50" customFormat="1" x14ac:dyDescent="0.25">
      <c r="A465" s="107"/>
      <c r="B465" s="107"/>
      <c r="C465" s="107"/>
      <c r="D465" s="107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</row>
    <row r="466" spans="1:29" s="50" customFormat="1" x14ac:dyDescent="0.25">
      <c r="A466" s="107"/>
      <c r="B466" s="107"/>
      <c r="C466" s="107"/>
      <c r="D466" s="107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</row>
    <row r="467" spans="1:29" s="50" customFormat="1" x14ac:dyDescent="0.25">
      <c r="A467" s="107"/>
      <c r="B467" s="107"/>
      <c r="C467" s="107"/>
      <c r="D467" s="107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</row>
    <row r="468" spans="1:29" s="50" customFormat="1" x14ac:dyDescent="0.25">
      <c r="A468" s="107"/>
      <c r="B468" s="107"/>
      <c r="C468" s="107"/>
      <c r="D468" s="107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</row>
    <row r="469" spans="1:29" s="50" customFormat="1" x14ac:dyDescent="0.25">
      <c r="A469" s="107"/>
      <c r="B469" s="107"/>
      <c r="C469" s="107"/>
      <c r="D469" s="107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</row>
    <row r="470" spans="1:29" s="50" customFormat="1" x14ac:dyDescent="0.25">
      <c r="A470" s="107"/>
      <c r="B470" s="107"/>
      <c r="C470" s="107"/>
      <c r="D470" s="107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52"/>
      <c r="U470" s="52"/>
      <c r="V470" s="52"/>
      <c r="W470" s="52"/>
      <c r="X470" s="52"/>
      <c r="Y470" s="52"/>
      <c r="Z470" s="52"/>
      <c r="AA470" s="52"/>
      <c r="AB470" s="52"/>
      <c r="AC470" s="52"/>
    </row>
    <row r="471" spans="1:29" s="50" customFormat="1" x14ac:dyDescent="0.25">
      <c r="A471" s="107"/>
      <c r="B471" s="107"/>
      <c r="C471" s="107"/>
      <c r="D471" s="107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</row>
    <row r="472" spans="1:29" s="50" customFormat="1" x14ac:dyDescent="0.25">
      <c r="A472" s="107"/>
      <c r="B472" s="107"/>
      <c r="C472" s="107"/>
      <c r="D472" s="107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</row>
    <row r="473" spans="1:29" s="50" customFormat="1" x14ac:dyDescent="0.25">
      <c r="A473" s="107"/>
      <c r="B473" s="107"/>
      <c r="C473" s="107"/>
      <c r="D473" s="107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</row>
    <row r="474" spans="1:29" s="50" customFormat="1" x14ac:dyDescent="0.25">
      <c r="A474" s="107"/>
      <c r="B474" s="107"/>
      <c r="C474" s="107"/>
      <c r="D474" s="107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</row>
    <row r="475" spans="1:29" s="50" customFormat="1" x14ac:dyDescent="0.25">
      <c r="A475" s="107"/>
      <c r="B475" s="107"/>
      <c r="C475" s="107"/>
      <c r="D475" s="107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</row>
    <row r="476" spans="1:29" s="50" customFormat="1" x14ac:dyDescent="0.25">
      <c r="A476" s="107"/>
      <c r="B476" s="107"/>
      <c r="C476" s="107"/>
      <c r="D476" s="107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</row>
    <row r="477" spans="1:29" s="50" customFormat="1" x14ac:dyDescent="0.25">
      <c r="A477" s="107"/>
      <c r="B477" s="107"/>
      <c r="C477" s="107"/>
      <c r="D477" s="107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</row>
    <row r="478" spans="1:29" s="50" customFormat="1" x14ac:dyDescent="0.25">
      <c r="A478" s="107"/>
      <c r="B478" s="107"/>
      <c r="C478" s="107"/>
      <c r="D478" s="107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</row>
    <row r="479" spans="1:29" s="50" customFormat="1" x14ac:dyDescent="0.25">
      <c r="A479" s="107"/>
      <c r="B479" s="107"/>
      <c r="C479" s="107"/>
      <c r="D479" s="107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</row>
    <row r="480" spans="1:29" s="50" customFormat="1" x14ac:dyDescent="0.25">
      <c r="A480" s="107"/>
      <c r="B480" s="107"/>
      <c r="C480" s="107"/>
      <c r="D480" s="107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</row>
    <row r="481" spans="1:29" s="50" customFormat="1" x14ac:dyDescent="0.25">
      <c r="A481" s="107"/>
      <c r="B481" s="107"/>
      <c r="C481" s="107"/>
      <c r="D481" s="107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</row>
    <row r="482" spans="1:29" s="50" customFormat="1" x14ac:dyDescent="0.25">
      <c r="A482" s="107"/>
      <c r="B482" s="107"/>
      <c r="C482" s="107"/>
      <c r="D482" s="107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52"/>
      <c r="U482" s="52"/>
      <c r="V482" s="52"/>
      <c r="W482" s="52"/>
      <c r="X482" s="52"/>
      <c r="Y482" s="52"/>
      <c r="Z482" s="52"/>
      <c r="AA482" s="52"/>
      <c r="AB482" s="52"/>
      <c r="AC482" s="52"/>
    </row>
    <row r="483" spans="1:29" s="50" customFormat="1" x14ac:dyDescent="0.25">
      <c r="A483" s="107"/>
      <c r="B483" s="107"/>
      <c r="C483" s="107"/>
      <c r="D483" s="107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</row>
    <row r="484" spans="1:29" s="50" customFormat="1" x14ac:dyDescent="0.25">
      <c r="A484" s="107"/>
      <c r="B484" s="107"/>
      <c r="C484" s="107"/>
      <c r="D484" s="107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</row>
    <row r="485" spans="1:29" s="50" customFormat="1" x14ac:dyDescent="0.25">
      <c r="A485" s="107"/>
      <c r="B485" s="107"/>
      <c r="C485" s="107"/>
      <c r="D485" s="107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</row>
    <row r="486" spans="1:29" s="50" customFormat="1" x14ac:dyDescent="0.25">
      <c r="A486" s="107"/>
      <c r="B486" s="107"/>
      <c r="C486" s="107"/>
      <c r="D486" s="107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52"/>
      <c r="U486" s="52"/>
      <c r="V486" s="52"/>
      <c r="W486" s="52"/>
      <c r="X486" s="52"/>
      <c r="Y486" s="52"/>
      <c r="Z486" s="52"/>
      <c r="AA486" s="52"/>
      <c r="AB486" s="52"/>
      <c r="AC486" s="52"/>
    </row>
    <row r="487" spans="1:29" s="50" customFormat="1" x14ac:dyDescent="0.25">
      <c r="A487" s="107"/>
      <c r="B487" s="107"/>
      <c r="C487" s="107"/>
      <c r="D487" s="107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52"/>
      <c r="U487" s="52"/>
      <c r="V487" s="52"/>
      <c r="W487" s="52"/>
      <c r="X487" s="52"/>
      <c r="Y487" s="52"/>
      <c r="Z487" s="52"/>
      <c r="AA487" s="52"/>
      <c r="AB487" s="52"/>
      <c r="AC487" s="52"/>
    </row>
    <row r="488" spans="1:29" s="50" customFormat="1" x14ac:dyDescent="0.25">
      <c r="A488" s="107"/>
      <c r="B488" s="107"/>
      <c r="C488" s="107"/>
      <c r="D488" s="107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52"/>
      <c r="U488" s="52"/>
      <c r="V488" s="52"/>
      <c r="W488" s="52"/>
      <c r="X488" s="52"/>
      <c r="Y488" s="52"/>
      <c r="Z488" s="52"/>
      <c r="AA488" s="52"/>
      <c r="AB488" s="52"/>
      <c r="AC488" s="52"/>
    </row>
    <row r="489" spans="1:29" s="50" customFormat="1" x14ac:dyDescent="0.25">
      <c r="A489" s="107"/>
      <c r="B489" s="107"/>
      <c r="C489" s="107"/>
      <c r="D489" s="107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52"/>
      <c r="U489" s="52"/>
      <c r="V489" s="52"/>
      <c r="W489" s="52"/>
      <c r="X489" s="52"/>
      <c r="Y489" s="52"/>
      <c r="Z489" s="52"/>
      <c r="AA489" s="52"/>
      <c r="AB489" s="52"/>
      <c r="AC489" s="52"/>
    </row>
    <row r="490" spans="1:29" s="50" customFormat="1" x14ac:dyDescent="0.25">
      <c r="A490" s="107"/>
      <c r="B490" s="107"/>
      <c r="C490" s="107"/>
      <c r="D490" s="107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</row>
    <row r="491" spans="1:29" s="50" customFormat="1" x14ac:dyDescent="0.25">
      <c r="A491" s="107"/>
      <c r="B491" s="107"/>
      <c r="C491" s="107"/>
      <c r="D491" s="107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</row>
    <row r="492" spans="1:29" s="50" customFormat="1" x14ac:dyDescent="0.25">
      <c r="A492" s="107"/>
      <c r="B492" s="107"/>
      <c r="C492" s="107"/>
      <c r="D492" s="107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</row>
    <row r="493" spans="1:29" s="50" customFormat="1" x14ac:dyDescent="0.25">
      <c r="A493" s="107"/>
      <c r="B493" s="107"/>
      <c r="C493" s="107"/>
      <c r="D493" s="107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52"/>
      <c r="U493" s="52"/>
      <c r="V493" s="52"/>
      <c r="W493" s="52"/>
      <c r="X493" s="52"/>
      <c r="Y493" s="52"/>
      <c r="Z493" s="52"/>
      <c r="AA493" s="52"/>
      <c r="AB493" s="52"/>
      <c r="AC493" s="52"/>
    </row>
    <row r="494" spans="1:29" s="50" customFormat="1" x14ac:dyDescent="0.25">
      <c r="A494" s="107"/>
      <c r="B494" s="107"/>
      <c r="C494" s="107"/>
      <c r="D494" s="107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</row>
    <row r="495" spans="1:29" s="50" customFormat="1" x14ac:dyDescent="0.25">
      <c r="A495" s="107"/>
      <c r="B495" s="107"/>
      <c r="C495" s="107"/>
      <c r="D495" s="107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52"/>
      <c r="U495" s="52"/>
      <c r="V495" s="52"/>
      <c r="W495" s="52"/>
      <c r="X495" s="52"/>
      <c r="Y495" s="52"/>
      <c r="Z495" s="52"/>
      <c r="AA495" s="52"/>
      <c r="AB495" s="52"/>
      <c r="AC495" s="52"/>
    </row>
    <row r="496" spans="1:29" s="50" customFormat="1" x14ac:dyDescent="0.25">
      <c r="A496" s="107"/>
      <c r="B496" s="107"/>
      <c r="C496" s="107"/>
      <c r="D496" s="107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</row>
    <row r="497" spans="1:29" s="50" customFormat="1" x14ac:dyDescent="0.25">
      <c r="A497" s="107"/>
      <c r="B497" s="107"/>
      <c r="C497" s="107"/>
      <c r="D497" s="107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</row>
    <row r="498" spans="1:29" s="50" customFormat="1" x14ac:dyDescent="0.25">
      <c r="A498" s="107"/>
      <c r="B498" s="107"/>
      <c r="C498" s="107"/>
      <c r="D498" s="107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52"/>
      <c r="U498" s="52"/>
      <c r="V498" s="52"/>
      <c r="W498" s="52"/>
      <c r="X498" s="52"/>
      <c r="Y498" s="52"/>
      <c r="Z498" s="52"/>
      <c r="AA498" s="52"/>
      <c r="AB498" s="52"/>
      <c r="AC498" s="52"/>
    </row>
    <row r="499" spans="1:29" s="50" customFormat="1" x14ac:dyDescent="0.25">
      <c r="A499" s="107"/>
      <c r="B499" s="107"/>
      <c r="C499" s="107"/>
      <c r="D499" s="107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</row>
    <row r="500" spans="1:29" s="50" customFormat="1" x14ac:dyDescent="0.25">
      <c r="A500" s="107"/>
      <c r="B500" s="107"/>
      <c r="C500" s="107"/>
      <c r="D500" s="107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</row>
    <row r="501" spans="1:29" s="50" customFormat="1" x14ac:dyDescent="0.25">
      <c r="A501" s="107"/>
      <c r="B501" s="107"/>
      <c r="C501" s="107"/>
      <c r="D501" s="107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52"/>
      <c r="U501" s="52"/>
      <c r="V501" s="52"/>
      <c r="W501" s="52"/>
      <c r="X501" s="52"/>
      <c r="Y501" s="52"/>
      <c r="Z501" s="52"/>
      <c r="AA501" s="52"/>
      <c r="AB501" s="52"/>
      <c r="AC501" s="52"/>
    </row>
    <row r="502" spans="1:29" s="50" customFormat="1" x14ac:dyDescent="0.25">
      <c r="A502" s="107"/>
      <c r="B502" s="107"/>
      <c r="C502" s="107"/>
      <c r="D502" s="107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</row>
    <row r="503" spans="1:29" s="50" customFormat="1" x14ac:dyDescent="0.25">
      <c r="A503" s="107"/>
      <c r="B503" s="107"/>
      <c r="C503" s="107"/>
      <c r="D503" s="107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</row>
    <row r="504" spans="1:29" s="50" customFormat="1" x14ac:dyDescent="0.25">
      <c r="A504" s="107"/>
      <c r="B504" s="107"/>
      <c r="C504" s="107"/>
      <c r="D504" s="107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52"/>
      <c r="U504" s="52"/>
      <c r="V504" s="52"/>
      <c r="W504" s="52"/>
      <c r="X504" s="52"/>
      <c r="Y504" s="52"/>
      <c r="Z504" s="52"/>
      <c r="AA504" s="52"/>
      <c r="AB504" s="52"/>
      <c r="AC504" s="52"/>
    </row>
    <row r="505" spans="1:29" s="50" customFormat="1" x14ac:dyDescent="0.25">
      <c r="A505" s="107"/>
      <c r="B505" s="107"/>
      <c r="C505" s="107"/>
      <c r="D505" s="107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</row>
    <row r="506" spans="1:29" s="50" customFormat="1" x14ac:dyDescent="0.25">
      <c r="A506" s="107"/>
      <c r="B506" s="107"/>
      <c r="C506" s="107"/>
      <c r="D506" s="107"/>
      <c r="E506" s="107"/>
      <c r="F506" s="107"/>
      <c r="G506" s="107"/>
      <c r="H506" s="107"/>
      <c r="I506" s="107"/>
      <c r="J506" s="107"/>
      <c r="K506" s="107"/>
      <c r="L506" s="107"/>
      <c r="M506" s="107"/>
      <c r="N506" s="107"/>
      <c r="O506" s="107"/>
      <c r="P506" s="107"/>
      <c r="Q506" s="107"/>
      <c r="R506" s="107"/>
      <c r="S506" s="107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</row>
    <row r="507" spans="1:29" s="50" customFormat="1" x14ac:dyDescent="0.25">
      <c r="A507" s="107"/>
      <c r="B507" s="107"/>
      <c r="C507" s="107"/>
      <c r="D507" s="107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52"/>
      <c r="U507" s="52"/>
      <c r="V507" s="52"/>
      <c r="W507" s="52"/>
      <c r="X507" s="52"/>
      <c r="Y507" s="52"/>
      <c r="Z507" s="52"/>
      <c r="AA507" s="52"/>
      <c r="AB507" s="52"/>
      <c r="AC507" s="52"/>
    </row>
    <row r="508" spans="1:29" s="50" customFormat="1" x14ac:dyDescent="0.25">
      <c r="A508" s="107"/>
      <c r="B508" s="107"/>
      <c r="C508" s="107"/>
      <c r="D508" s="107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52"/>
      <c r="U508" s="52"/>
      <c r="V508" s="52"/>
      <c r="W508" s="52"/>
      <c r="X508" s="52"/>
      <c r="Y508" s="52"/>
      <c r="Z508" s="52"/>
      <c r="AA508" s="52"/>
      <c r="AB508" s="52"/>
      <c r="AC508" s="52"/>
    </row>
    <row r="509" spans="1:29" s="50" customFormat="1" x14ac:dyDescent="0.25">
      <c r="A509" s="107"/>
      <c r="B509" s="107"/>
      <c r="C509" s="107"/>
      <c r="D509" s="107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52"/>
      <c r="U509" s="52"/>
      <c r="V509" s="52"/>
      <c r="W509" s="52"/>
      <c r="X509" s="52"/>
      <c r="Y509" s="52"/>
      <c r="Z509" s="52"/>
      <c r="AA509" s="52"/>
      <c r="AB509" s="52"/>
      <c r="AC509" s="52"/>
    </row>
    <row r="510" spans="1:29" s="50" customFormat="1" x14ac:dyDescent="0.25">
      <c r="A510" s="107"/>
      <c r="B510" s="107"/>
      <c r="C510" s="107"/>
      <c r="D510" s="107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</row>
    <row r="511" spans="1:29" s="50" customFormat="1" x14ac:dyDescent="0.25">
      <c r="A511" s="107"/>
      <c r="B511" s="107"/>
      <c r="C511" s="107"/>
      <c r="D511" s="107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</row>
    <row r="512" spans="1:29" s="50" customFormat="1" x14ac:dyDescent="0.25">
      <c r="A512" s="107"/>
      <c r="B512" s="107"/>
      <c r="C512" s="107"/>
      <c r="D512" s="107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52"/>
      <c r="U512" s="52"/>
      <c r="V512" s="52"/>
      <c r="W512" s="52"/>
      <c r="X512" s="52"/>
      <c r="Y512" s="52"/>
      <c r="Z512" s="52"/>
      <c r="AA512" s="52"/>
      <c r="AB512" s="52"/>
      <c r="AC512" s="52"/>
    </row>
    <row r="513" spans="1:29" s="50" customFormat="1" x14ac:dyDescent="0.25">
      <c r="A513" s="107"/>
      <c r="B513" s="107"/>
      <c r="C513" s="107"/>
      <c r="D513" s="107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</row>
    <row r="514" spans="1:29" s="50" customFormat="1" x14ac:dyDescent="0.25">
      <c r="A514" s="107"/>
      <c r="B514" s="107"/>
      <c r="C514" s="107"/>
      <c r="D514" s="107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</row>
    <row r="515" spans="1:29" s="50" customFormat="1" x14ac:dyDescent="0.25">
      <c r="A515" s="107"/>
      <c r="B515" s="107"/>
      <c r="C515" s="107"/>
      <c r="D515" s="107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</row>
    <row r="516" spans="1:29" s="50" customFormat="1" x14ac:dyDescent="0.25">
      <c r="A516" s="107"/>
      <c r="B516" s="107"/>
      <c r="C516" s="107"/>
      <c r="D516" s="107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</row>
    <row r="517" spans="1:29" s="50" customFormat="1" x14ac:dyDescent="0.25">
      <c r="A517" s="107"/>
      <c r="B517" s="107"/>
      <c r="C517" s="107"/>
      <c r="D517" s="107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</row>
    <row r="518" spans="1:29" s="50" customFormat="1" x14ac:dyDescent="0.25">
      <c r="A518" s="107"/>
      <c r="B518" s="107"/>
      <c r="C518" s="107"/>
      <c r="D518" s="107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</row>
    <row r="519" spans="1:29" s="50" customFormat="1" x14ac:dyDescent="0.25">
      <c r="A519" s="107"/>
      <c r="B519" s="107"/>
      <c r="C519" s="107"/>
      <c r="D519" s="107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</row>
    <row r="520" spans="1:29" s="50" customFormat="1" x14ac:dyDescent="0.25">
      <c r="A520" s="107"/>
      <c r="B520" s="107"/>
      <c r="C520" s="107"/>
      <c r="D520" s="107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52"/>
      <c r="U520" s="52"/>
      <c r="V520" s="52"/>
      <c r="W520" s="52"/>
      <c r="X520" s="52"/>
      <c r="Y520" s="52"/>
      <c r="Z520" s="52"/>
      <c r="AA520" s="52"/>
      <c r="AB520" s="52"/>
      <c r="AC520" s="52"/>
    </row>
    <row r="521" spans="1:29" s="50" customFormat="1" x14ac:dyDescent="0.25">
      <c r="A521" s="107"/>
      <c r="B521" s="107"/>
      <c r="C521" s="107"/>
      <c r="D521" s="107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52"/>
      <c r="U521" s="52"/>
      <c r="V521" s="52"/>
      <c r="W521" s="52"/>
      <c r="X521" s="52"/>
      <c r="Y521" s="52"/>
      <c r="Z521" s="52"/>
      <c r="AA521" s="52"/>
      <c r="AB521" s="52"/>
      <c r="AC521" s="52"/>
    </row>
    <row r="522" spans="1:29" s="50" customFormat="1" x14ac:dyDescent="0.25">
      <c r="A522" s="107"/>
      <c r="B522" s="107"/>
      <c r="C522" s="107"/>
      <c r="D522" s="107"/>
      <c r="E522" s="107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52"/>
      <c r="U522" s="52"/>
      <c r="V522" s="52"/>
      <c r="W522" s="52"/>
      <c r="X522" s="52"/>
      <c r="Y522" s="52"/>
      <c r="Z522" s="52"/>
      <c r="AA522" s="52"/>
      <c r="AB522" s="52"/>
      <c r="AC522" s="52"/>
    </row>
    <row r="523" spans="1:29" s="50" customFormat="1" x14ac:dyDescent="0.25">
      <c r="A523" s="107"/>
      <c r="B523" s="107"/>
      <c r="C523" s="107"/>
      <c r="D523" s="107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52"/>
      <c r="U523" s="52"/>
      <c r="V523" s="52"/>
      <c r="W523" s="52"/>
      <c r="X523" s="52"/>
      <c r="Y523" s="52"/>
      <c r="Z523" s="52"/>
      <c r="AA523" s="52"/>
      <c r="AB523" s="52"/>
      <c r="AC523" s="52"/>
    </row>
    <row r="524" spans="1:29" s="50" customFormat="1" x14ac:dyDescent="0.25">
      <c r="A524" s="107"/>
      <c r="B524" s="107"/>
      <c r="C524" s="107"/>
      <c r="D524" s="107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52"/>
      <c r="U524" s="52"/>
      <c r="V524" s="52"/>
      <c r="W524" s="52"/>
      <c r="X524" s="52"/>
      <c r="Y524" s="52"/>
      <c r="Z524" s="52"/>
      <c r="AA524" s="52"/>
      <c r="AB524" s="52"/>
      <c r="AC524" s="52"/>
    </row>
    <row r="525" spans="1:29" s="50" customFormat="1" x14ac:dyDescent="0.25">
      <c r="A525" s="107"/>
      <c r="B525" s="107"/>
      <c r="C525" s="107"/>
      <c r="D525" s="107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52"/>
      <c r="U525" s="52"/>
      <c r="V525" s="52"/>
      <c r="W525" s="52"/>
      <c r="X525" s="52"/>
      <c r="Y525" s="52"/>
      <c r="Z525" s="52"/>
      <c r="AA525" s="52"/>
      <c r="AB525" s="52"/>
      <c r="AC525" s="52"/>
    </row>
    <row r="526" spans="1:29" s="50" customFormat="1" x14ac:dyDescent="0.25">
      <c r="A526" s="107"/>
      <c r="B526" s="107"/>
      <c r="C526" s="107"/>
      <c r="D526" s="107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52"/>
      <c r="U526" s="52"/>
      <c r="V526" s="52"/>
      <c r="W526" s="52"/>
      <c r="X526" s="52"/>
      <c r="Y526" s="52"/>
      <c r="Z526" s="52"/>
      <c r="AA526" s="52"/>
      <c r="AB526" s="52"/>
      <c r="AC526" s="52"/>
    </row>
    <row r="527" spans="1:29" s="50" customFormat="1" x14ac:dyDescent="0.25">
      <c r="A527" s="107"/>
      <c r="B527" s="107"/>
      <c r="C527" s="107"/>
      <c r="D527" s="107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52"/>
      <c r="U527" s="52"/>
      <c r="V527" s="52"/>
      <c r="W527" s="52"/>
      <c r="X527" s="52"/>
      <c r="Y527" s="52"/>
      <c r="Z527" s="52"/>
      <c r="AA527" s="52"/>
      <c r="AB527" s="52"/>
      <c r="AC527" s="52"/>
    </row>
    <row r="528" spans="1:29" s="50" customFormat="1" x14ac:dyDescent="0.25">
      <c r="A528" s="107"/>
      <c r="B528" s="107"/>
      <c r="C528" s="107"/>
      <c r="D528" s="107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52"/>
      <c r="U528" s="52"/>
      <c r="V528" s="52"/>
      <c r="W528" s="52"/>
      <c r="X528" s="52"/>
      <c r="Y528" s="52"/>
      <c r="Z528" s="52"/>
      <c r="AA528" s="52"/>
      <c r="AB528" s="52"/>
      <c r="AC528" s="52"/>
    </row>
    <row r="529" spans="1:29" s="50" customFormat="1" x14ac:dyDescent="0.25">
      <c r="A529" s="107"/>
      <c r="B529" s="107"/>
      <c r="C529" s="107"/>
      <c r="D529" s="107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</row>
    <row r="530" spans="1:29" s="50" customFormat="1" x14ac:dyDescent="0.25">
      <c r="A530" s="107"/>
      <c r="B530" s="107"/>
      <c r="C530" s="107"/>
      <c r="D530" s="107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</row>
    <row r="531" spans="1:29" s="50" customFormat="1" x14ac:dyDescent="0.25">
      <c r="A531" s="107"/>
      <c r="B531" s="107"/>
      <c r="C531" s="107"/>
      <c r="D531" s="107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</row>
    <row r="532" spans="1:29" s="50" customFormat="1" x14ac:dyDescent="0.25">
      <c r="A532" s="107"/>
      <c r="B532" s="107"/>
      <c r="C532" s="107"/>
      <c r="D532" s="107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</row>
    <row r="533" spans="1:29" s="50" customFormat="1" x14ac:dyDescent="0.25">
      <c r="A533" s="107"/>
      <c r="B533" s="107"/>
      <c r="C533" s="107"/>
      <c r="D533" s="107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</row>
    <row r="534" spans="1:29" s="50" customFormat="1" x14ac:dyDescent="0.25">
      <c r="A534" s="107"/>
      <c r="B534" s="107"/>
      <c r="C534" s="107"/>
      <c r="D534" s="107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</row>
    <row r="535" spans="1:29" s="50" customFormat="1" x14ac:dyDescent="0.25">
      <c r="A535" s="107"/>
      <c r="B535" s="107"/>
      <c r="C535" s="107"/>
      <c r="D535" s="107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</row>
    <row r="536" spans="1:29" s="50" customFormat="1" x14ac:dyDescent="0.25">
      <c r="A536" s="107"/>
      <c r="B536" s="107"/>
      <c r="C536" s="107"/>
      <c r="D536" s="107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52"/>
      <c r="U536" s="52"/>
      <c r="V536" s="52"/>
      <c r="W536" s="52"/>
      <c r="X536" s="52"/>
      <c r="Y536" s="52"/>
      <c r="Z536" s="52"/>
      <c r="AA536" s="52"/>
      <c r="AB536" s="52"/>
      <c r="AC536" s="52"/>
    </row>
    <row r="537" spans="1:29" s="50" customFormat="1" x14ac:dyDescent="0.25">
      <c r="A537" s="107"/>
      <c r="B537" s="107"/>
      <c r="C537" s="107"/>
      <c r="D537" s="107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</row>
    <row r="538" spans="1:29" s="50" customFormat="1" x14ac:dyDescent="0.25">
      <c r="A538" s="107"/>
      <c r="B538" s="107"/>
      <c r="C538" s="107"/>
      <c r="D538" s="107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</row>
    <row r="539" spans="1:29" s="50" customFormat="1" x14ac:dyDescent="0.25">
      <c r="A539" s="107"/>
      <c r="B539" s="107"/>
      <c r="C539" s="107"/>
      <c r="D539" s="107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</row>
    <row r="540" spans="1:29" s="50" customFormat="1" x14ac:dyDescent="0.25">
      <c r="A540" s="107"/>
      <c r="B540" s="107"/>
      <c r="C540" s="107"/>
      <c r="D540" s="107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52"/>
      <c r="U540" s="52"/>
      <c r="V540" s="52"/>
      <c r="W540" s="52"/>
      <c r="X540" s="52"/>
      <c r="Y540" s="52"/>
      <c r="Z540" s="52"/>
      <c r="AA540" s="52"/>
      <c r="AB540" s="52"/>
      <c r="AC540" s="52"/>
    </row>
    <row r="541" spans="1:29" s="50" customFormat="1" x14ac:dyDescent="0.25">
      <c r="A541" s="107"/>
      <c r="B541" s="107"/>
      <c r="C541" s="107"/>
      <c r="D541" s="107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52"/>
      <c r="U541" s="52"/>
      <c r="V541" s="52"/>
      <c r="W541" s="52"/>
      <c r="X541" s="52"/>
      <c r="Y541" s="52"/>
      <c r="Z541" s="52"/>
      <c r="AA541" s="52"/>
      <c r="AB541" s="52"/>
      <c r="AC541" s="52"/>
    </row>
    <row r="542" spans="1:29" s="50" customFormat="1" x14ac:dyDescent="0.25">
      <c r="A542" s="107"/>
      <c r="B542" s="107"/>
      <c r="C542" s="107"/>
      <c r="D542" s="107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52"/>
      <c r="U542" s="52"/>
      <c r="V542" s="52"/>
      <c r="W542" s="52"/>
      <c r="X542" s="52"/>
      <c r="Y542" s="52"/>
      <c r="Z542" s="52"/>
      <c r="AA542" s="52"/>
      <c r="AB542" s="52"/>
      <c r="AC542" s="52"/>
    </row>
    <row r="543" spans="1:29" s="50" customFormat="1" x14ac:dyDescent="0.25">
      <c r="A543" s="107"/>
      <c r="B543" s="107"/>
      <c r="C543" s="107"/>
      <c r="D543" s="107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52"/>
      <c r="U543" s="52"/>
      <c r="V543" s="52"/>
      <c r="W543" s="52"/>
      <c r="X543" s="52"/>
      <c r="Y543" s="52"/>
      <c r="Z543" s="52"/>
      <c r="AA543" s="52"/>
      <c r="AB543" s="52"/>
      <c r="AC543" s="52"/>
    </row>
    <row r="544" spans="1:29" s="50" customFormat="1" x14ac:dyDescent="0.25">
      <c r="A544" s="107"/>
      <c r="B544" s="107"/>
      <c r="C544" s="107"/>
      <c r="D544" s="107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52"/>
      <c r="U544" s="52"/>
      <c r="V544" s="52"/>
      <c r="W544" s="52"/>
      <c r="X544" s="52"/>
      <c r="Y544" s="52"/>
      <c r="Z544" s="52"/>
      <c r="AA544" s="52"/>
      <c r="AB544" s="52"/>
      <c r="AC544" s="52"/>
    </row>
    <row r="545" spans="1:29" s="50" customFormat="1" x14ac:dyDescent="0.25">
      <c r="A545" s="107"/>
      <c r="B545" s="107"/>
      <c r="C545" s="107"/>
      <c r="D545" s="107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</row>
    <row r="546" spans="1:29" s="50" customFormat="1" x14ac:dyDescent="0.25">
      <c r="A546" s="107"/>
      <c r="B546" s="107"/>
      <c r="C546" s="107"/>
      <c r="D546" s="107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</row>
    <row r="547" spans="1:29" s="50" customFormat="1" x14ac:dyDescent="0.25">
      <c r="A547" s="107"/>
      <c r="B547" s="107"/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52"/>
      <c r="U547" s="52"/>
      <c r="V547" s="52"/>
      <c r="W547" s="52"/>
      <c r="X547" s="52"/>
      <c r="Y547" s="52"/>
      <c r="Z547" s="52"/>
      <c r="AA547" s="52"/>
      <c r="AB547" s="52"/>
      <c r="AC547" s="52"/>
    </row>
    <row r="548" spans="1:29" s="50" customFormat="1" x14ac:dyDescent="0.25">
      <c r="A548" s="107"/>
      <c r="B548" s="107"/>
      <c r="C548" s="107"/>
      <c r="D548" s="107"/>
      <c r="E548" s="107"/>
      <c r="F548" s="107"/>
      <c r="G548" s="107"/>
      <c r="H548" s="107"/>
      <c r="I548" s="107"/>
      <c r="J548" s="107"/>
      <c r="K548" s="107"/>
      <c r="L548" s="107"/>
      <c r="M548" s="107"/>
      <c r="N548" s="107"/>
      <c r="O548" s="107"/>
      <c r="P548" s="107"/>
      <c r="Q548" s="107"/>
      <c r="R548" s="107"/>
      <c r="S548" s="107"/>
      <c r="T548" s="52"/>
      <c r="U548" s="52"/>
      <c r="V548" s="52"/>
      <c r="W548" s="52"/>
      <c r="X548" s="52"/>
      <c r="Y548" s="52"/>
      <c r="Z548" s="52"/>
      <c r="AA548" s="52"/>
      <c r="AB548" s="52"/>
      <c r="AC548" s="52"/>
    </row>
    <row r="549" spans="1:29" s="50" customFormat="1" x14ac:dyDescent="0.25">
      <c r="A549" s="107"/>
      <c r="B549" s="107"/>
      <c r="C549" s="107"/>
      <c r="D549" s="107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52"/>
      <c r="U549" s="52"/>
      <c r="V549" s="52"/>
      <c r="W549" s="52"/>
      <c r="X549" s="52"/>
      <c r="Y549" s="52"/>
      <c r="Z549" s="52"/>
      <c r="AA549" s="52"/>
      <c r="AB549" s="52"/>
      <c r="AC549" s="52"/>
    </row>
    <row r="550" spans="1:29" s="50" customFormat="1" x14ac:dyDescent="0.25">
      <c r="A550" s="107"/>
      <c r="B550" s="107"/>
      <c r="C550" s="107"/>
      <c r="D550" s="107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52"/>
      <c r="U550" s="52"/>
      <c r="V550" s="52"/>
      <c r="W550" s="52"/>
      <c r="X550" s="52"/>
      <c r="Y550" s="52"/>
      <c r="Z550" s="52"/>
      <c r="AA550" s="52"/>
      <c r="AB550" s="52"/>
      <c r="AC550" s="52"/>
    </row>
    <row r="551" spans="1:29" s="50" customFormat="1" x14ac:dyDescent="0.25">
      <c r="A551" s="107"/>
      <c r="B551" s="107"/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</row>
    <row r="552" spans="1:29" s="50" customFormat="1" x14ac:dyDescent="0.25">
      <c r="A552" s="107"/>
      <c r="B552" s="107"/>
      <c r="C552" s="107"/>
      <c r="D552" s="107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</row>
    <row r="553" spans="1:29" s="50" customFormat="1" x14ac:dyDescent="0.25">
      <c r="A553" s="107"/>
      <c r="B553" s="107"/>
      <c r="C553" s="107"/>
      <c r="D553" s="107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</row>
    <row r="554" spans="1:29" s="50" customFormat="1" x14ac:dyDescent="0.25">
      <c r="A554" s="107"/>
      <c r="B554" s="107"/>
      <c r="C554" s="107"/>
      <c r="D554" s="107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</row>
    <row r="555" spans="1:29" s="50" customFormat="1" x14ac:dyDescent="0.25">
      <c r="A555" s="107"/>
      <c r="B555" s="107"/>
      <c r="C555" s="107"/>
      <c r="D555" s="107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52"/>
      <c r="U555" s="52"/>
      <c r="V555" s="52"/>
      <c r="W555" s="52"/>
      <c r="X555" s="52"/>
      <c r="Y555" s="52"/>
      <c r="Z555" s="52"/>
      <c r="AA555" s="52"/>
      <c r="AB555" s="52"/>
      <c r="AC555" s="52"/>
    </row>
    <row r="556" spans="1:29" s="50" customFormat="1" x14ac:dyDescent="0.25">
      <c r="A556" s="107"/>
      <c r="B556" s="107"/>
      <c r="C556" s="107"/>
      <c r="D556" s="107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52"/>
      <c r="U556" s="52"/>
      <c r="V556" s="52"/>
      <c r="W556" s="52"/>
      <c r="X556" s="52"/>
      <c r="Y556" s="52"/>
      <c r="Z556" s="52"/>
      <c r="AA556" s="52"/>
      <c r="AB556" s="52"/>
      <c r="AC556" s="52"/>
    </row>
    <row r="557" spans="1:29" s="50" customFormat="1" x14ac:dyDescent="0.25">
      <c r="A557" s="107"/>
      <c r="B557" s="107"/>
      <c r="C557" s="107"/>
      <c r="D557" s="107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52"/>
      <c r="U557" s="52"/>
      <c r="V557" s="52"/>
      <c r="W557" s="52"/>
      <c r="X557" s="52"/>
      <c r="Y557" s="52"/>
      <c r="Z557" s="52"/>
      <c r="AA557" s="52"/>
      <c r="AB557" s="52"/>
      <c r="AC557" s="52"/>
    </row>
    <row r="558" spans="1:29" s="50" customFormat="1" x14ac:dyDescent="0.25">
      <c r="A558" s="107"/>
      <c r="B558" s="107"/>
      <c r="C558" s="107"/>
      <c r="D558" s="107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52"/>
      <c r="U558" s="52"/>
      <c r="V558" s="52"/>
      <c r="W558" s="52"/>
      <c r="X558" s="52"/>
      <c r="Y558" s="52"/>
      <c r="Z558" s="52"/>
      <c r="AA558" s="52"/>
      <c r="AB558" s="52"/>
      <c r="AC558" s="52"/>
    </row>
    <row r="559" spans="1:29" s="50" customFormat="1" x14ac:dyDescent="0.25">
      <c r="A559" s="107"/>
      <c r="B559" s="107"/>
      <c r="C559" s="107"/>
      <c r="D559" s="107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52"/>
      <c r="U559" s="52"/>
      <c r="V559" s="52"/>
      <c r="W559" s="52"/>
      <c r="X559" s="52"/>
      <c r="Y559" s="52"/>
      <c r="Z559" s="52"/>
      <c r="AA559" s="52"/>
      <c r="AB559" s="52"/>
      <c r="AC559" s="52"/>
    </row>
    <row r="560" spans="1:29" s="50" customFormat="1" x14ac:dyDescent="0.25">
      <c r="A560" s="107"/>
      <c r="B560" s="107"/>
      <c r="C560" s="107"/>
      <c r="D560" s="107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52"/>
      <c r="U560" s="52"/>
      <c r="V560" s="52"/>
      <c r="W560" s="52"/>
      <c r="X560" s="52"/>
      <c r="Y560" s="52"/>
      <c r="Z560" s="52"/>
      <c r="AA560" s="52"/>
      <c r="AB560" s="52"/>
      <c r="AC560" s="52"/>
    </row>
    <row r="561" spans="1:29" s="50" customFormat="1" x14ac:dyDescent="0.25">
      <c r="A561" s="107"/>
      <c r="B561" s="107"/>
      <c r="C561" s="107"/>
      <c r="D561" s="107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52"/>
      <c r="U561" s="52"/>
      <c r="V561" s="52"/>
      <c r="W561" s="52"/>
      <c r="X561" s="52"/>
      <c r="Y561" s="52"/>
      <c r="Z561" s="52"/>
      <c r="AA561" s="52"/>
      <c r="AB561" s="52"/>
      <c r="AC561" s="52"/>
    </row>
    <row r="562" spans="1:29" s="50" customFormat="1" x14ac:dyDescent="0.25">
      <c r="A562" s="107"/>
      <c r="B562" s="107"/>
      <c r="C562" s="107"/>
      <c r="D562" s="107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52"/>
      <c r="U562" s="52"/>
      <c r="V562" s="52"/>
      <c r="W562" s="52"/>
      <c r="X562" s="52"/>
      <c r="Y562" s="52"/>
      <c r="Z562" s="52"/>
      <c r="AA562" s="52"/>
      <c r="AB562" s="52"/>
      <c r="AC562" s="52"/>
    </row>
    <row r="563" spans="1:29" s="50" customFormat="1" x14ac:dyDescent="0.25">
      <c r="A563" s="107"/>
      <c r="B563" s="107"/>
      <c r="C563" s="107"/>
      <c r="D563" s="107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52"/>
      <c r="U563" s="52"/>
      <c r="V563" s="52"/>
      <c r="W563" s="52"/>
      <c r="X563" s="52"/>
      <c r="Y563" s="52"/>
      <c r="Z563" s="52"/>
      <c r="AA563" s="52"/>
      <c r="AB563" s="52"/>
      <c r="AC563" s="52"/>
    </row>
    <row r="564" spans="1:29" s="50" customFormat="1" x14ac:dyDescent="0.25">
      <c r="A564" s="107"/>
      <c r="B564" s="107"/>
      <c r="C564" s="107"/>
      <c r="D564" s="107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52"/>
      <c r="U564" s="52"/>
      <c r="V564" s="52"/>
      <c r="W564" s="52"/>
      <c r="X564" s="52"/>
      <c r="Y564" s="52"/>
      <c r="Z564" s="52"/>
      <c r="AA564" s="52"/>
      <c r="AB564" s="52"/>
      <c r="AC564" s="52"/>
    </row>
    <row r="565" spans="1:29" s="50" customFormat="1" x14ac:dyDescent="0.25">
      <c r="A565" s="107"/>
      <c r="B565" s="107"/>
      <c r="C565" s="107"/>
      <c r="D565" s="107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52"/>
      <c r="U565" s="52"/>
      <c r="V565" s="52"/>
      <c r="W565" s="52"/>
      <c r="X565" s="52"/>
      <c r="Y565" s="52"/>
      <c r="Z565" s="52"/>
      <c r="AA565" s="52"/>
      <c r="AB565" s="52"/>
      <c r="AC565" s="52"/>
    </row>
    <row r="566" spans="1:29" s="50" customFormat="1" x14ac:dyDescent="0.25">
      <c r="A566" s="107"/>
      <c r="B566" s="107"/>
      <c r="C566" s="107"/>
      <c r="D566" s="107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52"/>
      <c r="U566" s="52"/>
      <c r="V566" s="52"/>
      <c r="W566" s="52"/>
      <c r="X566" s="52"/>
      <c r="Y566" s="52"/>
      <c r="Z566" s="52"/>
      <c r="AA566" s="52"/>
      <c r="AB566" s="52"/>
      <c r="AC566" s="52"/>
    </row>
    <row r="567" spans="1:29" s="50" customFormat="1" x14ac:dyDescent="0.25">
      <c r="A567" s="107"/>
      <c r="B567" s="107"/>
      <c r="C567" s="107"/>
      <c r="D567" s="107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52"/>
      <c r="U567" s="52"/>
      <c r="V567" s="52"/>
      <c r="W567" s="52"/>
      <c r="X567" s="52"/>
      <c r="Y567" s="52"/>
      <c r="Z567" s="52"/>
      <c r="AA567" s="52"/>
      <c r="AB567" s="52"/>
      <c r="AC567" s="52"/>
    </row>
    <row r="568" spans="1:29" s="50" customFormat="1" x14ac:dyDescent="0.25">
      <c r="A568" s="107"/>
      <c r="B568" s="107"/>
      <c r="C568" s="107"/>
      <c r="D568" s="107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52"/>
      <c r="U568" s="52"/>
      <c r="V568" s="52"/>
      <c r="W568" s="52"/>
      <c r="X568" s="52"/>
      <c r="Y568" s="52"/>
      <c r="Z568" s="52"/>
      <c r="AA568" s="52"/>
      <c r="AB568" s="52"/>
      <c r="AC568" s="52"/>
    </row>
    <row r="569" spans="1:29" s="50" customFormat="1" x14ac:dyDescent="0.25">
      <c r="A569" s="107"/>
      <c r="B569" s="107"/>
      <c r="C569" s="107"/>
      <c r="D569" s="107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52"/>
      <c r="U569" s="52"/>
      <c r="V569" s="52"/>
      <c r="W569" s="52"/>
      <c r="X569" s="52"/>
      <c r="Y569" s="52"/>
      <c r="Z569" s="52"/>
      <c r="AA569" s="52"/>
      <c r="AB569" s="52"/>
      <c r="AC569" s="52"/>
    </row>
    <row r="570" spans="1:29" s="50" customFormat="1" x14ac:dyDescent="0.25">
      <c r="A570" s="107"/>
      <c r="B570" s="107"/>
      <c r="C570" s="107"/>
      <c r="D570" s="107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52"/>
      <c r="U570" s="52"/>
      <c r="V570" s="52"/>
      <c r="W570" s="52"/>
      <c r="X570" s="52"/>
      <c r="Y570" s="52"/>
      <c r="Z570" s="52"/>
      <c r="AA570" s="52"/>
      <c r="AB570" s="52"/>
      <c r="AC570" s="52"/>
    </row>
    <row r="571" spans="1:29" s="50" customFormat="1" x14ac:dyDescent="0.25">
      <c r="A571" s="107"/>
      <c r="B571" s="107"/>
      <c r="C571" s="107"/>
      <c r="D571" s="107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52"/>
      <c r="U571" s="52"/>
      <c r="V571" s="52"/>
      <c r="W571" s="52"/>
      <c r="X571" s="52"/>
      <c r="Y571" s="52"/>
      <c r="Z571" s="52"/>
      <c r="AA571" s="52"/>
      <c r="AB571" s="52"/>
      <c r="AC571" s="52"/>
    </row>
    <row r="572" spans="1:29" s="50" customFormat="1" x14ac:dyDescent="0.25">
      <c r="A572" s="107"/>
      <c r="B572" s="107"/>
      <c r="C572" s="107"/>
      <c r="D572" s="107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52"/>
      <c r="U572" s="52"/>
      <c r="V572" s="52"/>
      <c r="W572" s="52"/>
      <c r="X572" s="52"/>
      <c r="Y572" s="52"/>
      <c r="Z572" s="52"/>
      <c r="AA572" s="52"/>
      <c r="AB572" s="52"/>
      <c r="AC572" s="52"/>
    </row>
    <row r="573" spans="1:29" s="50" customFormat="1" x14ac:dyDescent="0.25">
      <c r="A573" s="107"/>
      <c r="B573" s="107"/>
      <c r="C573" s="107"/>
      <c r="D573" s="107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52"/>
      <c r="U573" s="52"/>
      <c r="V573" s="52"/>
      <c r="W573" s="52"/>
      <c r="X573" s="52"/>
      <c r="Y573" s="52"/>
      <c r="Z573" s="52"/>
      <c r="AA573" s="52"/>
      <c r="AB573" s="52"/>
      <c r="AC573" s="52"/>
    </row>
    <row r="574" spans="1:29" s="50" customFormat="1" x14ac:dyDescent="0.25">
      <c r="A574" s="107"/>
      <c r="B574" s="107"/>
      <c r="C574" s="107"/>
      <c r="D574" s="107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52"/>
      <c r="U574" s="52"/>
      <c r="V574" s="52"/>
      <c r="W574" s="52"/>
      <c r="X574" s="52"/>
      <c r="Y574" s="52"/>
      <c r="Z574" s="52"/>
      <c r="AA574" s="52"/>
      <c r="AB574" s="52"/>
      <c r="AC574" s="52"/>
    </row>
    <row r="575" spans="1:29" s="50" customFormat="1" x14ac:dyDescent="0.25">
      <c r="A575" s="107"/>
      <c r="B575" s="107"/>
      <c r="C575" s="107"/>
      <c r="D575" s="107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52"/>
      <c r="U575" s="52"/>
      <c r="V575" s="52"/>
      <c r="W575" s="52"/>
      <c r="X575" s="52"/>
      <c r="Y575" s="52"/>
      <c r="Z575" s="52"/>
      <c r="AA575" s="52"/>
      <c r="AB575" s="52"/>
      <c r="AC575" s="52"/>
    </row>
    <row r="576" spans="1:29" s="50" customFormat="1" x14ac:dyDescent="0.25">
      <c r="A576" s="107"/>
      <c r="B576" s="107"/>
      <c r="C576" s="107"/>
      <c r="D576" s="107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52"/>
      <c r="U576" s="52"/>
      <c r="V576" s="52"/>
      <c r="W576" s="52"/>
      <c r="X576" s="52"/>
      <c r="Y576" s="52"/>
      <c r="Z576" s="52"/>
      <c r="AA576" s="52"/>
      <c r="AB576" s="52"/>
      <c r="AC576" s="52"/>
    </row>
    <row r="577" spans="1:29" s="50" customFormat="1" x14ac:dyDescent="0.25">
      <c r="A577" s="107"/>
      <c r="B577" s="107"/>
      <c r="C577" s="107"/>
      <c r="D577" s="107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52"/>
      <c r="U577" s="52"/>
      <c r="V577" s="52"/>
      <c r="W577" s="52"/>
      <c r="X577" s="52"/>
      <c r="Y577" s="52"/>
      <c r="Z577" s="52"/>
      <c r="AA577" s="52"/>
      <c r="AB577" s="52"/>
      <c r="AC577" s="52"/>
    </row>
    <row r="578" spans="1:29" s="50" customFormat="1" x14ac:dyDescent="0.25">
      <c r="A578" s="107"/>
      <c r="B578" s="107"/>
      <c r="C578" s="107"/>
      <c r="D578" s="107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52"/>
      <c r="U578" s="52"/>
      <c r="V578" s="52"/>
      <c r="W578" s="52"/>
      <c r="X578" s="52"/>
      <c r="Y578" s="52"/>
      <c r="Z578" s="52"/>
      <c r="AA578" s="52"/>
      <c r="AB578" s="52"/>
      <c r="AC578" s="52"/>
    </row>
    <row r="579" spans="1:29" s="50" customFormat="1" x14ac:dyDescent="0.25">
      <c r="A579" s="107"/>
      <c r="B579" s="107"/>
      <c r="C579" s="107"/>
      <c r="D579" s="107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52"/>
      <c r="U579" s="52"/>
      <c r="V579" s="52"/>
      <c r="W579" s="52"/>
      <c r="X579" s="52"/>
      <c r="Y579" s="52"/>
      <c r="Z579" s="52"/>
      <c r="AA579" s="52"/>
      <c r="AB579" s="52"/>
      <c r="AC579" s="52"/>
    </row>
    <row r="580" spans="1:29" s="50" customFormat="1" x14ac:dyDescent="0.25">
      <c r="A580" s="107"/>
      <c r="B580" s="107"/>
      <c r="C580" s="107"/>
      <c r="D580" s="107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52"/>
      <c r="U580" s="52"/>
      <c r="V580" s="52"/>
      <c r="W580" s="52"/>
      <c r="X580" s="52"/>
      <c r="Y580" s="52"/>
      <c r="Z580" s="52"/>
      <c r="AA580" s="52"/>
      <c r="AB580" s="52"/>
      <c r="AC580" s="52"/>
    </row>
    <row r="581" spans="1:29" s="50" customFormat="1" x14ac:dyDescent="0.25">
      <c r="A581" s="107"/>
      <c r="B581" s="107"/>
      <c r="C581" s="107"/>
      <c r="D581" s="107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52"/>
      <c r="U581" s="52"/>
      <c r="V581" s="52"/>
      <c r="W581" s="52"/>
      <c r="X581" s="52"/>
      <c r="Y581" s="52"/>
      <c r="Z581" s="52"/>
      <c r="AA581" s="52"/>
      <c r="AB581" s="52"/>
      <c r="AC581" s="52"/>
    </row>
    <row r="582" spans="1:29" s="50" customFormat="1" x14ac:dyDescent="0.25">
      <c r="A582" s="107"/>
      <c r="B582" s="107"/>
      <c r="C582" s="107"/>
      <c r="D582" s="107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52"/>
      <c r="U582" s="52"/>
      <c r="V582" s="52"/>
      <c r="W582" s="52"/>
      <c r="X582" s="52"/>
      <c r="Y582" s="52"/>
      <c r="Z582" s="52"/>
      <c r="AA582" s="52"/>
      <c r="AB582" s="52"/>
      <c r="AC582" s="52"/>
    </row>
    <row r="583" spans="1:29" s="50" customFormat="1" x14ac:dyDescent="0.25">
      <c r="A583" s="107"/>
      <c r="B583" s="107"/>
      <c r="C583" s="107"/>
      <c r="D583" s="107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52"/>
      <c r="U583" s="52"/>
      <c r="V583" s="52"/>
      <c r="W583" s="52"/>
      <c r="X583" s="52"/>
      <c r="Y583" s="52"/>
      <c r="Z583" s="52"/>
      <c r="AA583" s="52"/>
      <c r="AB583" s="52"/>
      <c r="AC583" s="52"/>
    </row>
    <row r="584" spans="1:29" s="50" customFormat="1" x14ac:dyDescent="0.25">
      <c r="A584" s="107"/>
      <c r="B584" s="107"/>
      <c r="C584" s="107"/>
      <c r="D584" s="107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52"/>
      <c r="U584" s="52"/>
      <c r="V584" s="52"/>
      <c r="W584" s="52"/>
      <c r="X584" s="52"/>
      <c r="Y584" s="52"/>
      <c r="Z584" s="52"/>
      <c r="AA584" s="52"/>
      <c r="AB584" s="52"/>
      <c r="AC584" s="52"/>
    </row>
    <row r="585" spans="1:29" s="50" customFormat="1" x14ac:dyDescent="0.25">
      <c r="A585" s="107"/>
      <c r="B585" s="107"/>
      <c r="C585" s="107"/>
      <c r="D585" s="107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52"/>
      <c r="U585" s="52"/>
      <c r="V585" s="52"/>
      <c r="W585" s="52"/>
      <c r="X585" s="52"/>
      <c r="Y585" s="52"/>
      <c r="Z585" s="52"/>
      <c r="AA585" s="52"/>
      <c r="AB585" s="52"/>
      <c r="AC585" s="52"/>
    </row>
    <row r="586" spans="1:29" s="50" customFormat="1" x14ac:dyDescent="0.25">
      <c r="A586" s="107"/>
      <c r="B586" s="107"/>
      <c r="C586" s="107"/>
      <c r="D586" s="107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52"/>
      <c r="U586" s="52"/>
      <c r="V586" s="52"/>
      <c r="W586" s="52"/>
      <c r="X586" s="52"/>
      <c r="Y586" s="52"/>
      <c r="Z586" s="52"/>
      <c r="AA586" s="52"/>
      <c r="AB586" s="52"/>
      <c r="AC586" s="52"/>
    </row>
    <row r="587" spans="1:29" s="50" customFormat="1" x14ac:dyDescent="0.25">
      <c r="A587" s="107"/>
      <c r="B587" s="107"/>
      <c r="C587" s="107"/>
      <c r="D587" s="107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</row>
    <row r="588" spans="1:29" s="50" customFormat="1" x14ac:dyDescent="0.25">
      <c r="A588" s="107"/>
      <c r="B588" s="107"/>
      <c r="C588" s="107"/>
      <c r="D588" s="107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</row>
    <row r="589" spans="1:29" s="50" customFormat="1" x14ac:dyDescent="0.25">
      <c r="A589" s="107"/>
      <c r="B589" s="107"/>
      <c r="C589" s="107"/>
      <c r="D589" s="107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</row>
    <row r="590" spans="1:29" s="50" customFormat="1" x14ac:dyDescent="0.25">
      <c r="A590" s="107"/>
      <c r="B590" s="107"/>
      <c r="C590" s="107"/>
      <c r="D590" s="107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</row>
    <row r="591" spans="1:29" s="50" customFormat="1" x14ac:dyDescent="0.25">
      <c r="A591" s="107"/>
      <c r="B591" s="107"/>
      <c r="C591" s="107"/>
      <c r="D591" s="107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</row>
    <row r="592" spans="1:29" s="50" customFormat="1" x14ac:dyDescent="0.25">
      <c r="A592" s="107"/>
      <c r="B592" s="107"/>
      <c r="C592" s="107"/>
      <c r="D592" s="107"/>
      <c r="E592" s="107"/>
      <c r="F592" s="107"/>
      <c r="G592" s="107"/>
      <c r="H592" s="107"/>
      <c r="I592" s="107"/>
      <c r="J592" s="107"/>
      <c r="K592" s="107"/>
      <c r="L592" s="107"/>
      <c r="M592" s="107"/>
      <c r="N592" s="107"/>
      <c r="O592" s="107"/>
      <c r="P592" s="107"/>
      <c r="Q592" s="107"/>
      <c r="R592" s="107"/>
      <c r="S592" s="107"/>
      <c r="T592" s="52"/>
      <c r="U592" s="52"/>
      <c r="V592" s="52"/>
      <c r="W592" s="52"/>
      <c r="X592" s="52"/>
      <c r="Y592" s="52"/>
      <c r="Z592" s="52"/>
      <c r="AA592" s="52"/>
      <c r="AB592" s="52"/>
      <c r="AC592" s="52"/>
    </row>
    <row r="593" spans="1:29" s="50" customFormat="1" x14ac:dyDescent="0.25">
      <c r="A593" s="107"/>
      <c r="B593" s="107"/>
      <c r="C593" s="107"/>
      <c r="D593" s="107"/>
      <c r="E593" s="107"/>
      <c r="F593" s="107"/>
      <c r="G593" s="107"/>
      <c r="H593" s="107"/>
      <c r="I593" s="107"/>
      <c r="J593" s="107"/>
      <c r="K593" s="107"/>
      <c r="L593" s="107"/>
      <c r="M593" s="107"/>
      <c r="N593" s="107"/>
      <c r="O593" s="107"/>
      <c r="P593" s="107"/>
      <c r="Q593" s="107"/>
      <c r="R593" s="107"/>
      <c r="S593" s="107"/>
      <c r="T593" s="52"/>
      <c r="U593" s="52"/>
      <c r="V593" s="52"/>
      <c r="W593" s="52"/>
      <c r="X593" s="52"/>
      <c r="Y593" s="52"/>
      <c r="Z593" s="52"/>
      <c r="AA593" s="52"/>
      <c r="AB593" s="52"/>
      <c r="AC593" s="52"/>
    </row>
    <row r="594" spans="1:29" s="50" customFormat="1" x14ac:dyDescent="0.25">
      <c r="A594" s="107"/>
      <c r="B594" s="107"/>
      <c r="C594" s="107"/>
      <c r="D594" s="107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</row>
    <row r="595" spans="1:29" s="50" customFormat="1" x14ac:dyDescent="0.25">
      <c r="A595" s="107"/>
      <c r="B595" s="107"/>
      <c r="C595" s="107"/>
      <c r="D595" s="107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</row>
    <row r="596" spans="1:29" s="50" customFormat="1" x14ac:dyDescent="0.25">
      <c r="A596" s="107"/>
      <c r="B596" s="107"/>
      <c r="C596" s="107"/>
      <c r="D596" s="107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52"/>
      <c r="U596" s="52"/>
      <c r="V596" s="52"/>
      <c r="W596" s="52"/>
      <c r="X596" s="52"/>
      <c r="Y596" s="52"/>
      <c r="Z596" s="52"/>
      <c r="AA596" s="52"/>
      <c r="AB596" s="52"/>
      <c r="AC596" s="52"/>
    </row>
    <row r="597" spans="1:29" s="50" customFormat="1" x14ac:dyDescent="0.25">
      <c r="A597" s="107"/>
      <c r="B597" s="107"/>
      <c r="C597" s="107"/>
      <c r="D597" s="107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</row>
    <row r="598" spans="1:29" s="50" customFormat="1" x14ac:dyDescent="0.25">
      <c r="A598" s="107"/>
      <c r="B598" s="107"/>
      <c r="C598" s="107"/>
      <c r="D598" s="107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</row>
    <row r="599" spans="1:29" s="50" customFormat="1" x14ac:dyDescent="0.25">
      <c r="A599" s="107"/>
      <c r="B599" s="107"/>
      <c r="C599" s="107"/>
      <c r="D599" s="107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</row>
    <row r="600" spans="1:29" s="50" customFormat="1" x14ac:dyDescent="0.25">
      <c r="A600" s="107"/>
      <c r="B600" s="107"/>
      <c r="C600" s="107"/>
      <c r="D600" s="107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52"/>
      <c r="U600" s="52"/>
      <c r="V600" s="52"/>
      <c r="W600" s="52"/>
      <c r="X600" s="52"/>
      <c r="Y600" s="52"/>
      <c r="Z600" s="52"/>
      <c r="AA600" s="52"/>
      <c r="AB600" s="52"/>
      <c r="AC600" s="52"/>
    </row>
    <row r="601" spans="1:29" s="50" customFormat="1" x14ac:dyDescent="0.25">
      <c r="A601" s="107"/>
      <c r="B601" s="107"/>
      <c r="C601" s="107"/>
      <c r="D601" s="107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52"/>
      <c r="U601" s="52"/>
      <c r="V601" s="52"/>
      <c r="W601" s="52"/>
      <c r="X601" s="52"/>
      <c r="Y601" s="52"/>
      <c r="Z601" s="52"/>
      <c r="AA601" s="52"/>
      <c r="AB601" s="52"/>
      <c r="AC601" s="52"/>
    </row>
    <row r="602" spans="1:29" s="50" customFormat="1" x14ac:dyDescent="0.25">
      <c r="A602" s="107"/>
      <c r="B602" s="107"/>
      <c r="C602" s="107"/>
      <c r="D602" s="107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52"/>
      <c r="U602" s="52"/>
      <c r="V602" s="52"/>
      <c r="W602" s="52"/>
      <c r="X602" s="52"/>
      <c r="Y602" s="52"/>
      <c r="Z602" s="52"/>
      <c r="AA602" s="52"/>
      <c r="AB602" s="52"/>
      <c r="AC602" s="52"/>
    </row>
    <row r="603" spans="1:29" s="50" customFormat="1" x14ac:dyDescent="0.25">
      <c r="A603" s="107"/>
      <c r="B603" s="107"/>
      <c r="C603" s="107"/>
      <c r="D603" s="107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52"/>
      <c r="U603" s="52"/>
      <c r="V603" s="52"/>
      <c r="W603" s="52"/>
      <c r="X603" s="52"/>
      <c r="Y603" s="52"/>
      <c r="Z603" s="52"/>
      <c r="AA603" s="52"/>
      <c r="AB603" s="52"/>
      <c r="AC603" s="52"/>
    </row>
    <row r="604" spans="1:29" s="50" customFormat="1" x14ac:dyDescent="0.25">
      <c r="A604" s="107"/>
      <c r="B604" s="107"/>
      <c r="C604" s="107"/>
      <c r="D604" s="107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52"/>
      <c r="U604" s="52"/>
      <c r="V604" s="52"/>
      <c r="W604" s="52"/>
      <c r="X604" s="52"/>
      <c r="Y604" s="52"/>
      <c r="Z604" s="52"/>
      <c r="AA604" s="52"/>
      <c r="AB604" s="52"/>
      <c r="AC604" s="52"/>
    </row>
    <row r="605" spans="1:29" s="50" customFormat="1" x14ac:dyDescent="0.25">
      <c r="A605" s="107"/>
      <c r="B605" s="107"/>
      <c r="C605" s="107"/>
      <c r="D605" s="107"/>
      <c r="E605" s="107"/>
      <c r="F605" s="107"/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52"/>
      <c r="U605" s="52"/>
      <c r="V605" s="52"/>
      <c r="W605" s="52"/>
      <c r="X605" s="52"/>
      <c r="Y605" s="52"/>
      <c r="Z605" s="52"/>
      <c r="AA605" s="52"/>
      <c r="AB605" s="52"/>
      <c r="AC605" s="52"/>
    </row>
    <row r="606" spans="1:29" s="50" customFormat="1" x14ac:dyDescent="0.25">
      <c r="A606" s="107"/>
      <c r="B606" s="107"/>
      <c r="C606" s="107"/>
      <c r="D606" s="107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</row>
    <row r="607" spans="1:29" s="50" customFormat="1" x14ac:dyDescent="0.25">
      <c r="A607" s="107"/>
      <c r="B607" s="107"/>
      <c r="C607" s="107"/>
      <c r="D607" s="107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</row>
    <row r="608" spans="1:29" s="50" customFormat="1" x14ac:dyDescent="0.25">
      <c r="A608" s="107"/>
      <c r="B608" s="107"/>
      <c r="C608" s="107"/>
      <c r="D608" s="107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52"/>
      <c r="U608" s="52"/>
      <c r="V608" s="52"/>
      <c r="W608" s="52"/>
      <c r="X608" s="52"/>
      <c r="Y608" s="52"/>
      <c r="Z608" s="52"/>
      <c r="AA608" s="52"/>
      <c r="AB608" s="52"/>
      <c r="AC608" s="52"/>
    </row>
    <row r="609" spans="1:29" s="50" customFormat="1" x14ac:dyDescent="0.25">
      <c r="A609" s="107"/>
      <c r="B609" s="107"/>
      <c r="C609" s="107"/>
      <c r="D609" s="107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52"/>
      <c r="U609" s="52"/>
      <c r="V609" s="52"/>
      <c r="W609" s="52"/>
      <c r="X609" s="52"/>
      <c r="Y609" s="52"/>
      <c r="Z609" s="52"/>
      <c r="AA609" s="52"/>
      <c r="AB609" s="52"/>
      <c r="AC609" s="52"/>
    </row>
    <row r="610" spans="1:29" s="50" customFormat="1" x14ac:dyDescent="0.25">
      <c r="A610" s="107"/>
      <c r="B610" s="107"/>
      <c r="C610" s="107"/>
      <c r="D610" s="107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52"/>
      <c r="U610" s="52"/>
      <c r="V610" s="52"/>
      <c r="W610" s="52"/>
      <c r="X610" s="52"/>
      <c r="Y610" s="52"/>
      <c r="Z610" s="52"/>
      <c r="AA610" s="52"/>
      <c r="AB610" s="52"/>
      <c r="AC610" s="52"/>
    </row>
    <row r="611" spans="1:29" s="50" customFormat="1" x14ac:dyDescent="0.25">
      <c r="A611" s="107"/>
      <c r="B611" s="107"/>
      <c r="C611" s="107"/>
      <c r="D611" s="107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52"/>
      <c r="U611" s="52"/>
      <c r="V611" s="52"/>
      <c r="W611" s="52"/>
      <c r="X611" s="52"/>
      <c r="Y611" s="52"/>
      <c r="Z611" s="52"/>
      <c r="AA611" s="52"/>
      <c r="AB611" s="52"/>
      <c r="AC611" s="52"/>
    </row>
    <row r="612" spans="1:29" s="50" customFormat="1" x14ac:dyDescent="0.25">
      <c r="A612" s="107"/>
      <c r="B612" s="107"/>
      <c r="C612" s="107"/>
      <c r="D612" s="107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52"/>
      <c r="U612" s="52"/>
      <c r="V612" s="52"/>
      <c r="W612" s="52"/>
      <c r="X612" s="52"/>
      <c r="Y612" s="52"/>
      <c r="Z612" s="52"/>
      <c r="AA612" s="52"/>
      <c r="AB612" s="52"/>
      <c r="AC612" s="52"/>
    </row>
    <row r="613" spans="1:29" s="50" customFormat="1" x14ac:dyDescent="0.25">
      <c r="A613" s="107"/>
      <c r="B613" s="107"/>
      <c r="C613" s="107"/>
      <c r="D613" s="107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52"/>
      <c r="U613" s="52"/>
      <c r="V613" s="52"/>
      <c r="W613" s="52"/>
      <c r="X613" s="52"/>
      <c r="Y613" s="52"/>
      <c r="Z613" s="52"/>
      <c r="AA613" s="52"/>
      <c r="AB613" s="52"/>
      <c r="AC613" s="52"/>
    </row>
    <row r="614" spans="1:29" s="50" customFormat="1" x14ac:dyDescent="0.25">
      <c r="A614" s="107"/>
      <c r="B614" s="107"/>
      <c r="C614" s="107"/>
      <c r="D614" s="107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52"/>
      <c r="U614" s="52"/>
      <c r="V614" s="52"/>
      <c r="W614" s="52"/>
      <c r="X614" s="52"/>
      <c r="Y614" s="52"/>
      <c r="Z614" s="52"/>
      <c r="AA614" s="52"/>
      <c r="AB614" s="52"/>
      <c r="AC614" s="52"/>
    </row>
    <row r="615" spans="1:29" s="50" customFormat="1" x14ac:dyDescent="0.25">
      <c r="A615" s="107"/>
      <c r="B615" s="107"/>
      <c r="C615" s="107"/>
      <c r="D615" s="107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52"/>
      <c r="U615" s="52"/>
      <c r="V615" s="52"/>
      <c r="W615" s="52"/>
      <c r="X615" s="52"/>
      <c r="Y615" s="52"/>
      <c r="Z615" s="52"/>
      <c r="AA615" s="52"/>
      <c r="AB615" s="52"/>
      <c r="AC615" s="52"/>
    </row>
    <row r="616" spans="1:29" s="50" customFormat="1" x14ac:dyDescent="0.25">
      <c r="A616" s="107"/>
      <c r="B616" s="107"/>
      <c r="C616" s="107"/>
      <c r="D616" s="107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52"/>
      <c r="U616" s="52"/>
      <c r="V616" s="52"/>
      <c r="W616" s="52"/>
      <c r="X616" s="52"/>
      <c r="Y616" s="52"/>
      <c r="Z616" s="52"/>
      <c r="AA616" s="52"/>
      <c r="AB616" s="52"/>
      <c r="AC616" s="52"/>
    </row>
    <row r="617" spans="1:29" s="50" customFormat="1" x14ac:dyDescent="0.25">
      <c r="A617" s="107"/>
      <c r="B617" s="107"/>
      <c r="C617" s="107"/>
      <c r="D617" s="107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52"/>
      <c r="U617" s="52"/>
      <c r="V617" s="52"/>
      <c r="W617" s="52"/>
      <c r="X617" s="52"/>
      <c r="Y617" s="52"/>
      <c r="Z617" s="52"/>
      <c r="AA617" s="52"/>
      <c r="AB617" s="52"/>
      <c r="AC617" s="52"/>
    </row>
    <row r="618" spans="1:29" s="50" customFormat="1" x14ac:dyDescent="0.25">
      <c r="A618" s="107"/>
      <c r="B618" s="107"/>
      <c r="C618" s="107"/>
      <c r="D618" s="107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52"/>
      <c r="U618" s="52"/>
      <c r="V618" s="52"/>
      <c r="W618" s="52"/>
      <c r="X618" s="52"/>
      <c r="Y618" s="52"/>
      <c r="Z618" s="52"/>
      <c r="AA618" s="52"/>
      <c r="AB618" s="52"/>
      <c r="AC618" s="52"/>
    </row>
    <row r="619" spans="1:29" s="50" customFormat="1" x14ac:dyDescent="0.25">
      <c r="A619" s="107"/>
      <c r="B619" s="107"/>
      <c r="C619" s="107"/>
      <c r="D619" s="107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52"/>
      <c r="U619" s="52"/>
      <c r="V619" s="52"/>
      <c r="W619" s="52"/>
      <c r="X619" s="52"/>
      <c r="Y619" s="52"/>
      <c r="Z619" s="52"/>
      <c r="AA619" s="52"/>
      <c r="AB619" s="52"/>
      <c r="AC619" s="52"/>
    </row>
    <row r="620" spans="1:29" s="50" customFormat="1" x14ac:dyDescent="0.25">
      <c r="A620" s="107"/>
      <c r="B620" s="107"/>
      <c r="C620" s="107"/>
      <c r="D620" s="107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52"/>
      <c r="U620" s="52"/>
      <c r="V620" s="52"/>
      <c r="W620" s="52"/>
      <c r="X620" s="52"/>
      <c r="Y620" s="52"/>
      <c r="Z620" s="52"/>
      <c r="AA620" s="52"/>
      <c r="AB620" s="52"/>
      <c r="AC620" s="52"/>
    </row>
    <row r="621" spans="1:29" s="50" customFormat="1" x14ac:dyDescent="0.25">
      <c r="A621" s="107"/>
      <c r="B621" s="107"/>
      <c r="C621" s="107"/>
      <c r="D621" s="107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52"/>
      <c r="U621" s="52"/>
      <c r="V621" s="52"/>
      <c r="W621" s="52"/>
      <c r="X621" s="52"/>
      <c r="Y621" s="52"/>
      <c r="Z621" s="52"/>
      <c r="AA621" s="52"/>
      <c r="AB621" s="52"/>
      <c r="AC621" s="52"/>
    </row>
    <row r="622" spans="1:29" s="50" customFormat="1" x14ac:dyDescent="0.25">
      <c r="A622" s="107"/>
      <c r="B622" s="107"/>
      <c r="C622" s="107"/>
      <c r="D622" s="107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52"/>
      <c r="U622" s="52"/>
      <c r="V622" s="52"/>
      <c r="W622" s="52"/>
      <c r="X622" s="52"/>
      <c r="Y622" s="52"/>
      <c r="Z622" s="52"/>
      <c r="AA622" s="52"/>
      <c r="AB622" s="52"/>
      <c r="AC622" s="52"/>
    </row>
    <row r="623" spans="1:29" s="50" customFormat="1" x14ac:dyDescent="0.25">
      <c r="A623" s="107"/>
      <c r="B623" s="107"/>
      <c r="C623" s="107"/>
      <c r="D623" s="107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52"/>
      <c r="U623" s="52"/>
      <c r="V623" s="52"/>
      <c r="W623" s="52"/>
      <c r="X623" s="52"/>
      <c r="Y623" s="52"/>
      <c r="Z623" s="52"/>
      <c r="AA623" s="52"/>
      <c r="AB623" s="52"/>
      <c r="AC623" s="52"/>
    </row>
    <row r="624" spans="1:29" s="50" customFormat="1" x14ac:dyDescent="0.25">
      <c r="A624" s="107"/>
      <c r="B624" s="107"/>
      <c r="C624" s="107"/>
      <c r="D624" s="107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52"/>
      <c r="U624" s="52"/>
      <c r="V624" s="52"/>
      <c r="W624" s="52"/>
      <c r="X624" s="52"/>
      <c r="Y624" s="52"/>
      <c r="Z624" s="52"/>
      <c r="AA624" s="52"/>
      <c r="AB624" s="52"/>
      <c r="AC624" s="52"/>
    </row>
    <row r="625" spans="1:29" s="50" customFormat="1" x14ac:dyDescent="0.25">
      <c r="A625" s="107"/>
      <c r="B625" s="107"/>
      <c r="C625" s="107"/>
      <c r="D625" s="107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52"/>
      <c r="U625" s="52"/>
      <c r="V625" s="52"/>
      <c r="W625" s="52"/>
      <c r="X625" s="52"/>
      <c r="Y625" s="52"/>
      <c r="Z625" s="52"/>
      <c r="AA625" s="52"/>
      <c r="AB625" s="52"/>
      <c r="AC625" s="52"/>
    </row>
    <row r="626" spans="1:29" s="50" customFormat="1" x14ac:dyDescent="0.25">
      <c r="A626" s="107"/>
      <c r="B626" s="107"/>
      <c r="C626" s="107"/>
      <c r="D626" s="107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52"/>
      <c r="U626" s="52"/>
      <c r="V626" s="52"/>
      <c r="W626" s="52"/>
      <c r="X626" s="52"/>
      <c r="Y626" s="52"/>
      <c r="Z626" s="52"/>
      <c r="AA626" s="52"/>
      <c r="AB626" s="52"/>
      <c r="AC626" s="52"/>
    </row>
    <row r="627" spans="1:29" s="50" customFormat="1" x14ac:dyDescent="0.25">
      <c r="A627" s="107"/>
      <c r="B627" s="107"/>
      <c r="C627" s="107"/>
      <c r="D627" s="107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52"/>
      <c r="U627" s="52"/>
      <c r="V627" s="52"/>
      <c r="W627" s="52"/>
      <c r="X627" s="52"/>
      <c r="Y627" s="52"/>
      <c r="Z627" s="52"/>
      <c r="AA627" s="52"/>
      <c r="AB627" s="52"/>
      <c r="AC627" s="52"/>
    </row>
    <row r="628" spans="1:29" s="50" customFormat="1" x14ac:dyDescent="0.25">
      <c r="A628" s="107"/>
      <c r="B628" s="107"/>
      <c r="C628" s="107"/>
      <c r="D628" s="107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52"/>
      <c r="U628" s="52"/>
      <c r="V628" s="52"/>
      <c r="W628" s="52"/>
      <c r="X628" s="52"/>
      <c r="Y628" s="52"/>
      <c r="Z628" s="52"/>
      <c r="AA628" s="52"/>
      <c r="AB628" s="52"/>
      <c r="AC628" s="52"/>
    </row>
    <row r="629" spans="1:29" s="50" customFormat="1" x14ac:dyDescent="0.25">
      <c r="A629" s="107"/>
      <c r="B629" s="107"/>
      <c r="C629" s="107"/>
      <c r="D629" s="107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52"/>
      <c r="U629" s="52"/>
      <c r="V629" s="52"/>
      <c r="W629" s="52"/>
      <c r="X629" s="52"/>
      <c r="Y629" s="52"/>
      <c r="Z629" s="52"/>
      <c r="AA629" s="52"/>
      <c r="AB629" s="52"/>
      <c r="AC629" s="52"/>
    </row>
    <row r="630" spans="1:29" s="50" customFormat="1" x14ac:dyDescent="0.25">
      <c r="A630" s="107"/>
      <c r="B630" s="107"/>
      <c r="C630" s="107"/>
      <c r="D630" s="107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52"/>
      <c r="U630" s="52"/>
      <c r="V630" s="52"/>
      <c r="W630" s="52"/>
      <c r="X630" s="52"/>
      <c r="Y630" s="52"/>
      <c r="Z630" s="52"/>
      <c r="AA630" s="52"/>
      <c r="AB630" s="52"/>
      <c r="AC630" s="52"/>
    </row>
    <row r="631" spans="1:29" s="50" customFormat="1" x14ac:dyDescent="0.25">
      <c r="A631" s="107"/>
      <c r="B631" s="107"/>
      <c r="C631" s="107"/>
      <c r="D631" s="107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52"/>
      <c r="U631" s="52"/>
      <c r="V631" s="52"/>
      <c r="W631" s="52"/>
      <c r="X631" s="52"/>
      <c r="Y631" s="52"/>
      <c r="Z631" s="52"/>
      <c r="AA631" s="52"/>
      <c r="AB631" s="52"/>
      <c r="AC631" s="52"/>
    </row>
    <row r="632" spans="1:29" s="50" customFormat="1" x14ac:dyDescent="0.25">
      <c r="A632" s="107"/>
      <c r="B632" s="107"/>
      <c r="C632" s="107"/>
      <c r="D632" s="107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52"/>
      <c r="U632" s="52"/>
      <c r="V632" s="52"/>
      <c r="W632" s="52"/>
      <c r="X632" s="52"/>
      <c r="Y632" s="52"/>
      <c r="Z632" s="52"/>
      <c r="AA632" s="52"/>
      <c r="AB632" s="52"/>
      <c r="AC632" s="52"/>
    </row>
    <row r="633" spans="1:29" s="50" customFormat="1" x14ac:dyDescent="0.25">
      <c r="A633" s="107"/>
      <c r="B633" s="107"/>
      <c r="C633" s="107"/>
      <c r="D633" s="107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52"/>
      <c r="U633" s="52"/>
      <c r="V633" s="52"/>
      <c r="W633" s="52"/>
      <c r="X633" s="52"/>
      <c r="Y633" s="52"/>
      <c r="Z633" s="52"/>
      <c r="AA633" s="52"/>
      <c r="AB633" s="52"/>
      <c r="AC633" s="52"/>
    </row>
    <row r="634" spans="1:29" s="50" customFormat="1" x14ac:dyDescent="0.25">
      <c r="A634" s="107"/>
      <c r="B634" s="107"/>
      <c r="C634" s="107"/>
      <c r="D634" s="107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52"/>
      <c r="U634" s="52"/>
      <c r="V634" s="52"/>
      <c r="W634" s="52"/>
      <c r="X634" s="52"/>
      <c r="Y634" s="52"/>
      <c r="Z634" s="52"/>
      <c r="AA634" s="52"/>
      <c r="AB634" s="52"/>
      <c r="AC634" s="52"/>
    </row>
    <row r="635" spans="1:29" s="50" customFormat="1" x14ac:dyDescent="0.25">
      <c r="A635" s="107"/>
      <c r="B635" s="107"/>
      <c r="C635" s="107"/>
      <c r="D635" s="107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52"/>
      <c r="U635" s="52"/>
      <c r="V635" s="52"/>
      <c r="W635" s="52"/>
      <c r="X635" s="52"/>
      <c r="Y635" s="52"/>
      <c r="Z635" s="52"/>
      <c r="AA635" s="52"/>
      <c r="AB635" s="52"/>
      <c r="AC635" s="52"/>
    </row>
    <row r="636" spans="1:29" s="50" customFormat="1" x14ac:dyDescent="0.25">
      <c r="A636" s="107"/>
      <c r="B636" s="107"/>
      <c r="C636" s="107"/>
      <c r="D636" s="107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52"/>
      <c r="U636" s="52"/>
      <c r="V636" s="52"/>
      <c r="W636" s="52"/>
      <c r="X636" s="52"/>
      <c r="Y636" s="52"/>
      <c r="Z636" s="52"/>
      <c r="AA636" s="52"/>
      <c r="AB636" s="52"/>
      <c r="AC636" s="52"/>
    </row>
    <row r="637" spans="1:29" s="50" customFormat="1" x14ac:dyDescent="0.25">
      <c r="A637" s="107"/>
      <c r="B637" s="107"/>
      <c r="C637" s="107"/>
      <c r="D637" s="107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52"/>
      <c r="U637" s="52"/>
      <c r="V637" s="52"/>
      <c r="W637" s="52"/>
      <c r="X637" s="52"/>
      <c r="Y637" s="52"/>
      <c r="Z637" s="52"/>
      <c r="AA637" s="52"/>
      <c r="AB637" s="52"/>
      <c r="AC637" s="52"/>
    </row>
    <row r="638" spans="1:29" s="50" customFormat="1" x14ac:dyDescent="0.25">
      <c r="A638" s="107"/>
      <c r="B638" s="107"/>
      <c r="C638" s="107"/>
      <c r="D638" s="107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52"/>
      <c r="U638" s="52"/>
      <c r="V638" s="52"/>
      <c r="W638" s="52"/>
      <c r="X638" s="52"/>
      <c r="Y638" s="52"/>
      <c r="Z638" s="52"/>
      <c r="AA638" s="52"/>
      <c r="AB638" s="52"/>
      <c r="AC638" s="52"/>
    </row>
    <row r="639" spans="1:29" s="50" customFormat="1" x14ac:dyDescent="0.25">
      <c r="A639" s="107"/>
      <c r="B639" s="107"/>
      <c r="C639" s="107"/>
      <c r="D639" s="107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52"/>
      <c r="U639" s="52"/>
      <c r="V639" s="52"/>
      <c r="W639" s="52"/>
      <c r="X639" s="52"/>
      <c r="Y639" s="52"/>
      <c r="Z639" s="52"/>
      <c r="AA639" s="52"/>
      <c r="AB639" s="52"/>
      <c r="AC639" s="52"/>
    </row>
    <row r="640" spans="1:29" s="50" customFormat="1" x14ac:dyDescent="0.25">
      <c r="A640" s="107"/>
      <c r="B640" s="107"/>
      <c r="C640" s="107"/>
      <c r="D640" s="107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52"/>
      <c r="U640" s="52"/>
      <c r="V640" s="52"/>
      <c r="W640" s="52"/>
      <c r="X640" s="52"/>
      <c r="Y640" s="52"/>
      <c r="Z640" s="52"/>
      <c r="AA640" s="52"/>
      <c r="AB640" s="52"/>
      <c r="AC640" s="52"/>
    </row>
    <row r="641" spans="1:29" s="50" customFormat="1" x14ac:dyDescent="0.25">
      <c r="A641" s="107"/>
      <c r="B641" s="107"/>
      <c r="C641" s="107"/>
      <c r="D641" s="107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52"/>
      <c r="U641" s="52"/>
      <c r="V641" s="52"/>
      <c r="W641" s="52"/>
      <c r="X641" s="52"/>
      <c r="Y641" s="52"/>
      <c r="Z641" s="52"/>
      <c r="AA641" s="52"/>
      <c r="AB641" s="52"/>
      <c r="AC641" s="52"/>
    </row>
    <row r="642" spans="1:29" s="50" customFormat="1" x14ac:dyDescent="0.25">
      <c r="A642" s="107"/>
      <c r="B642" s="107"/>
      <c r="C642" s="107"/>
      <c r="D642" s="107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52"/>
      <c r="U642" s="52"/>
      <c r="V642" s="52"/>
      <c r="W642" s="52"/>
      <c r="X642" s="52"/>
      <c r="Y642" s="52"/>
      <c r="Z642" s="52"/>
      <c r="AA642" s="52"/>
      <c r="AB642" s="52"/>
      <c r="AC642" s="52"/>
    </row>
    <row r="643" spans="1:29" s="50" customFormat="1" x14ac:dyDescent="0.25">
      <c r="A643" s="107"/>
      <c r="B643" s="107"/>
      <c r="C643" s="107"/>
      <c r="D643" s="107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52"/>
      <c r="U643" s="52"/>
      <c r="V643" s="52"/>
      <c r="W643" s="52"/>
      <c r="X643" s="52"/>
      <c r="Y643" s="52"/>
      <c r="Z643" s="52"/>
      <c r="AA643" s="52"/>
      <c r="AB643" s="52"/>
      <c r="AC643" s="52"/>
    </row>
    <row r="644" spans="1:29" s="50" customFormat="1" x14ac:dyDescent="0.25">
      <c r="A644" s="107"/>
      <c r="B644" s="107"/>
      <c r="C644" s="107"/>
      <c r="D644" s="107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52"/>
      <c r="U644" s="52"/>
      <c r="V644" s="52"/>
      <c r="W644" s="52"/>
      <c r="X644" s="52"/>
      <c r="Y644" s="52"/>
      <c r="Z644" s="52"/>
      <c r="AA644" s="52"/>
      <c r="AB644" s="52"/>
      <c r="AC644" s="52"/>
    </row>
    <row r="645" spans="1:29" s="50" customFormat="1" x14ac:dyDescent="0.25">
      <c r="A645" s="107"/>
      <c r="B645" s="107"/>
      <c r="C645" s="107"/>
      <c r="D645" s="107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</row>
    <row r="646" spans="1:29" s="50" customFormat="1" x14ac:dyDescent="0.25">
      <c r="A646" s="107"/>
      <c r="B646" s="107"/>
      <c r="C646" s="107"/>
      <c r="D646" s="107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</row>
    <row r="647" spans="1:29" s="50" customFormat="1" x14ac:dyDescent="0.25">
      <c r="A647" s="107"/>
      <c r="B647" s="107"/>
      <c r="C647" s="107"/>
      <c r="D647" s="107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</row>
    <row r="648" spans="1:29" s="50" customFormat="1" x14ac:dyDescent="0.25">
      <c r="A648" s="107"/>
      <c r="B648" s="107"/>
      <c r="C648" s="107"/>
      <c r="D648" s="107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</row>
    <row r="649" spans="1:29" s="50" customFormat="1" x14ac:dyDescent="0.25">
      <c r="A649" s="107"/>
      <c r="B649" s="107"/>
      <c r="C649" s="107"/>
      <c r="D649" s="107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</row>
    <row r="650" spans="1:29" s="50" customFormat="1" x14ac:dyDescent="0.25">
      <c r="A650" s="107"/>
      <c r="B650" s="107"/>
      <c r="C650" s="107"/>
      <c r="D650" s="107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</row>
    <row r="651" spans="1:29" s="50" customFormat="1" x14ac:dyDescent="0.25">
      <c r="A651" s="107"/>
      <c r="B651" s="107"/>
      <c r="C651" s="107"/>
      <c r="D651" s="107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52"/>
      <c r="U651" s="52"/>
      <c r="V651" s="52"/>
      <c r="W651" s="52"/>
      <c r="X651" s="52"/>
      <c r="Y651" s="52"/>
      <c r="Z651" s="52"/>
      <c r="AA651" s="52"/>
      <c r="AB651" s="52"/>
      <c r="AC651" s="52"/>
    </row>
    <row r="652" spans="1:29" s="50" customFormat="1" x14ac:dyDescent="0.25">
      <c r="A652" s="107"/>
      <c r="B652" s="107"/>
      <c r="C652" s="107"/>
      <c r="D652" s="107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52"/>
      <c r="U652" s="52"/>
      <c r="V652" s="52"/>
      <c r="W652" s="52"/>
      <c r="X652" s="52"/>
      <c r="Y652" s="52"/>
      <c r="Z652" s="52"/>
      <c r="AA652" s="52"/>
      <c r="AB652" s="52"/>
      <c r="AC652" s="52"/>
    </row>
    <row r="653" spans="1:29" s="50" customFormat="1" x14ac:dyDescent="0.25">
      <c r="A653" s="107"/>
      <c r="B653" s="107"/>
      <c r="C653" s="107"/>
      <c r="D653" s="107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52"/>
      <c r="U653" s="52"/>
      <c r="V653" s="52"/>
      <c r="W653" s="52"/>
      <c r="X653" s="52"/>
      <c r="Y653" s="52"/>
      <c r="Z653" s="52"/>
      <c r="AA653" s="52"/>
      <c r="AB653" s="52"/>
      <c r="AC653" s="52"/>
    </row>
    <row r="654" spans="1:29" s="50" customFormat="1" x14ac:dyDescent="0.25">
      <c r="A654" s="107"/>
      <c r="B654" s="107"/>
      <c r="C654" s="107"/>
      <c r="D654" s="107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52"/>
      <c r="U654" s="52"/>
      <c r="V654" s="52"/>
      <c r="W654" s="52"/>
      <c r="X654" s="52"/>
      <c r="Y654" s="52"/>
      <c r="Z654" s="52"/>
      <c r="AA654" s="52"/>
      <c r="AB654" s="52"/>
      <c r="AC654" s="52"/>
    </row>
    <row r="655" spans="1:29" s="50" customFormat="1" x14ac:dyDescent="0.25">
      <c r="A655" s="107"/>
      <c r="B655" s="107"/>
      <c r="C655" s="107"/>
      <c r="D655" s="107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52"/>
      <c r="U655" s="52"/>
      <c r="V655" s="52"/>
      <c r="W655" s="52"/>
      <c r="X655" s="52"/>
      <c r="Y655" s="52"/>
      <c r="Z655" s="52"/>
      <c r="AA655" s="52"/>
      <c r="AB655" s="52"/>
      <c r="AC655" s="52"/>
    </row>
    <row r="656" spans="1:29" s="50" customFormat="1" x14ac:dyDescent="0.25">
      <c r="A656" s="107"/>
      <c r="B656" s="107"/>
      <c r="C656" s="107"/>
      <c r="D656" s="107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52"/>
      <c r="U656" s="52"/>
      <c r="V656" s="52"/>
      <c r="W656" s="52"/>
      <c r="X656" s="52"/>
      <c r="Y656" s="52"/>
      <c r="Z656" s="52"/>
      <c r="AA656" s="52"/>
      <c r="AB656" s="52"/>
      <c r="AC656" s="52"/>
    </row>
    <row r="657" spans="1:29" s="50" customFormat="1" x14ac:dyDescent="0.25">
      <c r="A657" s="107"/>
      <c r="B657" s="107"/>
      <c r="C657" s="107"/>
      <c r="D657" s="107"/>
      <c r="E657" s="107"/>
      <c r="F657" s="107"/>
      <c r="G657" s="107"/>
      <c r="H657" s="107"/>
      <c r="I657" s="107"/>
      <c r="J657" s="107"/>
      <c r="K657" s="107"/>
      <c r="L657" s="107"/>
      <c r="M657" s="107"/>
      <c r="N657" s="107"/>
      <c r="O657" s="107"/>
      <c r="P657" s="107"/>
      <c r="Q657" s="107"/>
      <c r="R657" s="107"/>
      <c r="S657" s="107"/>
      <c r="T657" s="52"/>
      <c r="U657" s="52"/>
      <c r="V657" s="52"/>
      <c r="W657" s="52"/>
      <c r="X657" s="52"/>
      <c r="Y657" s="52"/>
      <c r="Z657" s="52"/>
      <c r="AA657" s="52"/>
      <c r="AB657" s="52"/>
      <c r="AC657" s="52"/>
    </row>
    <row r="658" spans="1:29" s="50" customFormat="1" x14ac:dyDescent="0.25">
      <c r="A658" s="107"/>
      <c r="B658" s="107"/>
      <c r="C658" s="107"/>
      <c r="D658" s="107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52"/>
      <c r="U658" s="52"/>
      <c r="V658" s="52"/>
      <c r="W658" s="52"/>
      <c r="X658" s="52"/>
      <c r="Y658" s="52"/>
      <c r="Z658" s="52"/>
      <c r="AA658" s="52"/>
      <c r="AB658" s="52"/>
      <c r="AC658" s="52"/>
    </row>
    <row r="659" spans="1:29" s="50" customFormat="1" x14ac:dyDescent="0.25">
      <c r="A659" s="107"/>
      <c r="B659" s="107"/>
      <c r="C659" s="107"/>
      <c r="D659" s="107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52"/>
      <c r="U659" s="52"/>
      <c r="V659" s="52"/>
      <c r="W659" s="52"/>
      <c r="X659" s="52"/>
      <c r="Y659" s="52"/>
      <c r="Z659" s="52"/>
      <c r="AA659" s="52"/>
      <c r="AB659" s="52"/>
      <c r="AC659" s="52"/>
    </row>
    <row r="660" spans="1:29" s="50" customFormat="1" x14ac:dyDescent="0.25">
      <c r="A660" s="107"/>
      <c r="B660" s="107"/>
      <c r="C660" s="107"/>
      <c r="D660" s="107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52"/>
      <c r="U660" s="52"/>
      <c r="V660" s="52"/>
      <c r="W660" s="52"/>
      <c r="X660" s="52"/>
      <c r="Y660" s="52"/>
      <c r="Z660" s="52"/>
      <c r="AA660" s="52"/>
      <c r="AB660" s="52"/>
      <c r="AC660" s="52"/>
    </row>
    <row r="661" spans="1:29" s="50" customFormat="1" x14ac:dyDescent="0.25">
      <c r="A661" s="107"/>
      <c r="B661" s="107"/>
      <c r="C661" s="107"/>
      <c r="D661" s="107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52"/>
      <c r="U661" s="52"/>
      <c r="V661" s="52"/>
      <c r="W661" s="52"/>
      <c r="X661" s="52"/>
      <c r="Y661" s="52"/>
      <c r="Z661" s="52"/>
      <c r="AA661" s="52"/>
      <c r="AB661" s="52"/>
      <c r="AC661" s="52"/>
    </row>
    <row r="662" spans="1:29" s="50" customFormat="1" x14ac:dyDescent="0.25">
      <c r="A662" s="107"/>
      <c r="B662" s="107"/>
      <c r="C662" s="107"/>
      <c r="D662" s="107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52"/>
      <c r="U662" s="52"/>
      <c r="V662" s="52"/>
      <c r="W662" s="52"/>
      <c r="X662" s="52"/>
      <c r="Y662" s="52"/>
      <c r="Z662" s="52"/>
      <c r="AA662" s="52"/>
      <c r="AB662" s="52"/>
      <c r="AC662" s="52"/>
    </row>
    <row r="663" spans="1:29" s="50" customFormat="1" x14ac:dyDescent="0.25">
      <c r="A663" s="107"/>
      <c r="B663" s="107"/>
      <c r="C663" s="107"/>
      <c r="D663" s="107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52"/>
      <c r="U663" s="52"/>
      <c r="V663" s="52"/>
      <c r="W663" s="52"/>
      <c r="X663" s="52"/>
      <c r="Y663" s="52"/>
      <c r="Z663" s="52"/>
      <c r="AA663" s="52"/>
      <c r="AB663" s="52"/>
      <c r="AC663" s="52"/>
    </row>
    <row r="664" spans="1:29" s="50" customFormat="1" x14ac:dyDescent="0.25">
      <c r="A664" s="107"/>
      <c r="B664" s="107"/>
      <c r="C664" s="107"/>
      <c r="D664" s="107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52"/>
      <c r="U664" s="52"/>
      <c r="V664" s="52"/>
      <c r="W664" s="52"/>
      <c r="X664" s="52"/>
      <c r="Y664" s="52"/>
      <c r="Z664" s="52"/>
      <c r="AA664" s="52"/>
      <c r="AB664" s="52"/>
      <c r="AC664" s="52"/>
    </row>
    <row r="665" spans="1:29" s="50" customFormat="1" x14ac:dyDescent="0.25">
      <c r="A665" s="107"/>
      <c r="B665" s="107"/>
      <c r="C665" s="107"/>
      <c r="D665" s="107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52"/>
      <c r="U665" s="52"/>
      <c r="V665" s="52"/>
      <c r="W665" s="52"/>
      <c r="X665" s="52"/>
      <c r="Y665" s="52"/>
      <c r="Z665" s="52"/>
      <c r="AA665" s="52"/>
      <c r="AB665" s="52"/>
      <c r="AC665" s="52"/>
    </row>
    <row r="666" spans="1:29" s="50" customFormat="1" x14ac:dyDescent="0.25">
      <c r="A666" s="107"/>
      <c r="B666" s="107"/>
      <c r="C666" s="107"/>
      <c r="D666" s="107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52"/>
      <c r="U666" s="52"/>
      <c r="V666" s="52"/>
      <c r="W666" s="52"/>
      <c r="X666" s="52"/>
      <c r="Y666" s="52"/>
      <c r="Z666" s="52"/>
      <c r="AA666" s="52"/>
      <c r="AB666" s="52"/>
      <c r="AC666" s="52"/>
    </row>
    <row r="667" spans="1:29" s="50" customFormat="1" x14ac:dyDescent="0.25">
      <c r="A667" s="107"/>
      <c r="B667" s="107"/>
      <c r="C667" s="107"/>
      <c r="D667" s="107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52"/>
      <c r="U667" s="52"/>
      <c r="V667" s="52"/>
      <c r="W667" s="52"/>
      <c r="X667" s="52"/>
      <c r="Y667" s="52"/>
      <c r="Z667" s="52"/>
      <c r="AA667" s="52"/>
      <c r="AB667" s="52"/>
      <c r="AC667" s="52"/>
    </row>
    <row r="668" spans="1:29" s="50" customFormat="1" x14ac:dyDescent="0.25">
      <c r="A668" s="107"/>
      <c r="B668" s="107"/>
      <c r="C668" s="107"/>
      <c r="D668" s="107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52"/>
      <c r="U668" s="52"/>
      <c r="V668" s="52"/>
      <c r="W668" s="52"/>
      <c r="X668" s="52"/>
      <c r="Y668" s="52"/>
      <c r="Z668" s="52"/>
      <c r="AA668" s="52"/>
      <c r="AB668" s="52"/>
      <c r="AC668" s="52"/>
    </row>
    <row r="669" spans="1:29" s="50" customFormat="1" x14ac:dyDescent="0.25">
      <c r="A669" s="107"/>
      <c r="B669" s="107"/>
      <c r="C669" s="107"/>
      <c r="D669" s="107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52"/>
      <c r="U669" s="52"/>
      <c r="V669" s="52"/>
      <c r="W669" s="52"/>
      <c r="X669" s="52"/>
      <c r="Y669" s="52"/>
      <c r="Z669" s="52"/>
      <c r="AA669" s="52"/>
      <c r="AB669" s="52"/>
      <c r="AC669" s="52"/>
    </row>
    <row r="670" spans="1:29" s="50" customFormat="1" x14ac:dyDescent="0.25">
      <c r="A670" s="107"/>
      <c r="B670" s="107"/>
      <c r="C670" s="107"/>
      <c r="D670" s="107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52"/>
      <c r="U670" s="52"/>
      <c r="V670" s="52"/>
      <c r="W670" s="52"/>
      <c r="X670" s="52"/>
      <c r="Y670" s="52"/>
      <c r="Z670" s="52"/>
      <c r="AA670" s="52"/>
      <c r="AB670" s="52"/>
      <c r="AC670" s="52"/>
    </row>
    <row r="671" spans="1:29" s="50" customFormat="1" x14ac:dyDescent="0.25">
      <c r="A671" s="107"/>
      <c r="B671" s="107"/>
      <c r="C671" s="107"/>
      <c r="D671" s="107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52"/>
      <c r="U671" s="52"/>
      <c r="V671" s="52"/>
      <c r="W671" s="52"/>
      <c r="X671" s="52"/>
      <c r="Y671" s="52"/>
      <c r="Z671" s="52"/>
      <c r="AA671" s="52"/>
      <c r="AB671" s="52"/>
      <c r="AC671" s="52"/>
    </row>
    <row r="672" spans="1:29" s="50" customFormat="1" x14ac:dyDescent="0.25">
      <c r="A672" s="107"/>
      <c r="B672" s="107"/>
      <c r="C672" s="107"/>
      <c r="D672" s="107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52"/>
      <c r="U672" s="52"/>
      <c r="V672" s="52"/>
      <c r="W672" s="52"/>
      <c r="X672" s="52"/>
      <c r="Y672" s="52"/>
      <c r="Z672" s="52"/>
      <c r="AA672" s="52"/>
      <c r="AB672" s="52"/>
      <c r="AC672" s="52"/>
    </row>
    <row r="673" spans="1:29" s="50" customFormat="1" x14ac:dyDescent="0.25">
      <c r="A673" s="107"/>
      <c r="B673" s="107"/>
      <c r="C673" s="107"/>
      <c r="D673" s="107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52"/>
      <c r="U673" s="52"/>
      <c r="V673" s="52"/>
      <c r="W673" s="52"/>
      <c r="X673" s="52"/>
      <c r="Y673" s="52"/>
      <c r="Z673" s="52"/>
      <c r="AA673" s="52"/>
      <c r="AB673" s="52"/>
      <c r="AC673" s="52"/>
    </row>
    <row r="674" spans="1:29" s="50" customFormat="1" x14ac:dyDescent="0.25">
      <c r="A674" s="107"/>
      <c r="B674" s="107"/>
      <c r="C674" s="107"/>
      <c r="D674" s="107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52"/>
      <c r="U674" s="52"/>
      <c r="V674" s="52"/>
      <c r="W674" s="52"/>
      <c r="X674" s="52"/>
      <c r="Y674" s="52"/>
      <c r="Z674" s="52"/>
      <c r="AA674" s="52"/>
      <c r="AB674" s="52"/>
      <c r="AC674" s="52"/>
    </row>
    <row r="675" spans="1:29" s="50" customFormat="1" x14ac:dyDescent="0.25">
      <c r="A675" s="107"/>
      <c r="B675" s="107"/>
      <c r="C675" s="107"/>
      <c r="D675" s="107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52"/>
      <c r="U675" s="52"/>
      <c r="V675" s="52"/>
      <c r="W675" s="52"/>
      <c r="X675" s="52"/>
      <c r="Y675" s="52"/>
      <c r="Z675" s="52"/>
      <c r="AA675" s="52"/>
      <c r="AB675" s="52"/>
      <c r="AC675" s="52"/>
    </row>
    <row r="676" spans="1:29" s="50" customFormat="1" x14ac:dyDescent="0.25">
      <c r="A676" s="107"/>
      <c r="B676" s="107"/>
      <c r="C676" s="107"/>
      <c r="D676" s="107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52"/>
      <c r="U676" s="52"/>
      <c r="V676" s="52"/>
      <c r="W676" s="52"/>
      <c r="X676" s="52"/>
      <c r="Y676" s="52"/>
      <c r="Z676" s="52"/>
      <c r="AA676" s="52"/>
      <c r="AB676" s="52"/>
      <c r="AC676" s="52"/>
    </row>
    <row r="677" spans="1:29" s="50" customFormat="1" x14ac:dyDescent="0.25">
      <c r="A677" s="107"/>
      <c r="B677" s="107"/>
      <c r="C677" s="107"/>
      <c r="D677" s="107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52"/>
      <c r="U677" s="52"/>
      <c r="V677" s="52"/>
      <c r="W677" s="52"/>
      <c r="X677" s="52"/>
      <c r="Y677" s="52"/>
      <c r="Z677" s="52"/>
      <c r="AA677" s="52"/>
      <c r="AB677" s="52"/>
      <c r="AC677" s="52"/>
    </row>
    <row r="678" spans="1:29" s="50" customFormat="1" x14ac:dyDescent="0.25">
      <c r="A678" s="107"/>
      <c r="B678" s="107"/>
      <c r="C678" s="107"/>
      <c r="D678" s="107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52"/>
      <c r="U678" s="52"/>
      <c r="V678" s="52"/>
      <c r="W678" s="52"/>
      <c r="X678" s="52"/>
      <c r="Y678" s="52"/>
      <c r="Z678" s="52"/>
      <c r="AA678" s="52"/>
      <c r="AB678" s="52"/>
      <c r="AC678" s="52"/>
    </row>
    <row r="679" spans="1:29" s="50" customFormat="1" x14ac:dyDescent="0.25">
      <c r="A679" s="107"/>
      <c r="B679" s="107"/>
      <c r="C679" s="107"/>
      <c r="D679" s="107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52"/>
      <c r="U679" s="52"/>
      <c r="V679" s="52"/>
      <c r="W679" s="52"/>
      <c r="X679" s="52"/>
      <c r="Y679" s="52"/>
      <c r="Z679" s="52"/>
      <c r="AA679" s="52"/>
      <c r="AB679" s="52"/>
      <c r="AC679" s="52"/>
    </row>
    <row r="680" spans="1:29" s="50" customFormat="1" x14ac:dyDescent="0.25">
      <c r="A680" s="107"/>
      <c r="B680" s="107"/>
      <c r="C680" s="107"/>
      <c r="D680" s="107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52"/>
      <c r="U680" s="52"/>
      <c r="V680" s="52"/>
      <c r="W680" s="52"/>
      <c r="X680" s="52"/>
      <c r="Y680" s="52"/>
      <c r="Z680" s="52"/>
      <c r="AA680" s="52"/>
      <c r="AB680" s="52"/>
      <c r="AC680" s="52"/>
    </row>
    <row r="681" spans="1:29" s="50" customFormat="1" x14ac:dyDescent="0.25">
      <c r="A681" s="107"/>
      <c r="B681" s="107"/>
      <c r="C681" s="107"/>
      <c r="D681" s="107"/>
      <c r="E681" s="107"/>
      <c r="F681" s="107"/>
      <c r="G681" s="107"/>
      <c r="H681" s="107"/>
      <c r="I681" s="107"/>
      <c r="J681" s="107"/>
      <c r="K681" s="107"/>
      <c r="L681" s="107"/>
      <c r="M681" s="107"/>
      <c r="N681" s="107"/>
      <c r="O681" s="107"/>
      <c r="P681" s="107"/>
      <c r="Q681" s="107"/>
      <c r="R681" s="107"/>
      <c r="S681" s="107"/>
      <c r="T681" s="52"/>
      <c r="U681" s="52"/>
      <c r="V681" s="52"/>
      <c r="W681" s="52"/>
      <c r="X681" s="52"/>
      <c r="Y681" s="52"/>
      <c r="Z681" s="52"/>
      <c r="AA681" s="52"/>
      <c r="AB681" s="52"/>
      <c r="AC681" s="52"/>
    </row>
    <row r="682" spans="1:29" s="50" customFormat="1" x14ac:dyDescent="0.25">
      <c r="A682" s="107"/>
      <c r="B682" s="107"/>
      <c r="C682" s="107"/>
      <c r="D682" s="107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52"/>
      <c r="U682" s="52"/>
      <c r="V682" s="52"/>
      <c r="W682" s="52"/>
      <c r="X682" s="52"/>
      <c r="Y682" s="52"/>
      <c r="Z682" s="52"/>
      <c r="AA682" s="52"/>
      <c r="AB682" s="52"/>
      <c r="AC682" s="52"/>
    </row>
    <row r="683" spans="1:29" s="50" customFormat="1" x14ac:dyDescent="0.25">
      <c r="A683" s="107"/>
      <c r="B683" s="107"/>
      <c r="C683" s="107"/>
      <c r="D683" s="107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52"/>
      <c r="U683" s="52"/>
      <c r="V683" s="52"/>
      <c r="W683" s="52"/>
      <c r="X683" s="52"/>
      <c r="Y683" s="52"/>
      <c r="Z683" s="52"/>
      <c r="AA683" s="52"/>
      <c r="AB683" s="52"/>
      <c r="AC683" s="52"/>
    </row>
    <row r="684" spans="1:29" s="50" customFormat="1" x14ac:dyDescent="0.25">
      <c r="A684" s="107"/>
      <c r="B684" s="107"/>
      <c r="C684" s="107"/>
      <c r="D684" s="107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52"/>
      <c r="U684" s="52"/>
      <c r="V684" s="52"/>
      <c r="W684" s="52"/>
      <c r="X684" s="52"/>
      <c r="Y684" s="52"/>
      <c r="Z684" s="52"/>
      <c r="AA684" s="52"/>
      <c r="AB684" s="52"/>
      <c r="AC684" s="52"/>
    </row>
    <row r="685" spans="1:29" s="50" customFormat="1" x14ac:dyDescent="0.25">
      <c r="A685" s="107"/>
      <c r="B685" s="107"/>
      <c r="C685" s="107"/>
      <c r="D685" s="107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52"/>
      <c r="U685" s="52"/>
      <c r="V685" s="52"/>
      <c r="W685" s="52"/>
      <c r="X685" s="52"/>
      <c r="Y685" s="52"/>
      <c r="Z685" s="52"/>
      <c r="AA685" s="52"/>
      <c r="AB685" s="52"/>
      <c r="AC685" s="52"/>
    </row>
    <row r="686" spans="1:29" s="50" customFormat="1" x14ac:dyDescent="0.25">
      <c r="A686" s="107"/>
      <c r="B686" s="107"/>
      <c r="C686" s="107"/>
      <c r="D686" s="107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52"/>
      <c r="U686" s="52"/>
      <c r="V686" s="52"/>
      <c r="W686" s="52"/>
      <c r="X686" s="52"/>
      <c r="Y686" s="52"/>
      <c r="Z686" s="52"/>
      <c r="AA686" s="52"/>
      <c r="AB686" s="52"/>
      <c r="AC686" s="52"/>
    </row>
    <row r="687" spans="1:29" s="50" customFormat="1" x14ac:dyDescent="0.25">
      <c r="A687" s="107"/>
      <c r="B687" s="107"/>
      <c r="C687" s="107"/>
      <c r="D687" s="107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52"/>
      <c r="U687" s="52"/>
      <c r="V687" s="52"/>
      <c r="W687" s="52"/>
      <c r="X687" s="52"/>
      <c r="Y687" s="52"/>
      <c r="Z687" s="52"/>
      <c r="AA687" s="52"/>
      <c r="AB687" s="52"/>
      <c r="AC687" s="52"/>
    </row>
    <row r="688" spans="1:29" s="50" customFormat="1" x14ac:dyDescent="0.25">
      <c r="A688" s="107"/>
      <c r="B688" s="107"/>
      <c r="C688" s="107"/>
      <c r="D688" s="107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52"/>
      <c r="U688" s="52"/>
      <c r="V688" s="52"/>
      <c r="W688" s="52"/>
      <c r="X688" s="52"/>
      <c r="Y688" s="52"/>
      <c r="Z688" s="52"/>
      <c r="AA688" s="52"/>
      <c r="AB688" s="52"/>
      <c r="AC688" s="52"/>
    </row>
    <row r="689" spans="1:29" s="50" customFormat="1" x14ac:dyDescent="0.25">
      <c r="A689" s="107"/>
      <c r="B689" s="107"/>
      <c r="C689" s="107"/>
      <c r="D689" s="107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52"/>
      <c r="U689" s="52"/>
      <c r="V689" s="52"/>
      <c r="W689" s="52"/>
      <c r="X689" s="52"/>
      <c r="Y689" s="52"/>
      <c r="Z689" s="52"/>
      <c r="AA689" s="52"/>
      <c r="AB689" s="52"/>
      <c r="AC689" s="52"/>
    </row>
    <row r="690" spans="1:29" s="50" customFormat="1" x14ac:dyDescent="0.25">
      <c r="A690" s="107"/>
      <c r="B690" s="107"/>
      <c r="C690" s="107"/>
      <c r="D690" s="107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52"/>
      <c r="U690" s="52"/>
      <c r="V690" s="52"/>
      <c r="W690" s="52"/>
      <c r="X690" s="52"/>
      <c r="Y690" s="52"/>
      <c r="Z690" s="52"/>
      <c r="AA690" s="52"/>
      <c r="AB690" s="52"/>
      <c r="AC690" s="52"/>
    </row>
    <row r="691" spans="1:29" s="50" customFormat="1" x14ac:dyDescent="0.25">
      <c r="A691" s="107"/>
      <c r="B691" s="107"/>
      <c r="C691" s="107"/>
      <c r="D691" s="107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52"/>
      <c r="U691" s="52"/>
      <c r="V691" s="52"/>
      <c r="W691" s="52"/>
      <c r="X691" s="52"/>
      <c r="Y691" s="52"/>
      <c r="Z691" s="52"/>
      <c r="AA691" s="52"/>
      <c r="AB691" s="52"/>
      <c r="AC691" s="52"/>
    </row>
    <row r="692" spans="1:29" s="50" customFormat="1" x14ac:dyDescent="0.25">
      <c r="A692" s="107"/>
      <c r="B692" s="107"/>
      <c r="C692" s="107"/>
      <c r="D692" s="107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52"/>
      <c r="U692" s="52"/>
      <c r="V692" s="52"/>
      <c r="W692" s="52"/>
      <c r="X692" s="52"/>
      <c r="Y692" s="52"/>
      <c r="Z692" s="52"/>
      <c r="AA692" s="52"/>
      <c r="AB692" s="52"/>
      <c r="AC692" s="52"/>
    </row>
    <row r="693" spans="1:29" s="50" customFormat="1" x14ac:dyDescent="0.25">
      <c r="A693" s="107"/>
      <c r="B693" s="107"/>
      <c r="C693" s="107"/>
      <c r="D693" s="107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52"/>
      <c r="U693" s="52"/>
      <c r="V693" s="52"/>
      <c r="W693" s="52"/>
      <c r="X693" s="52"/>
      <c r="Y693" s="52"/>
      <c r="Z693" s="52"/>
      <c r="AA693" s="52"/>
      <c r="AB693" s="52"/>
      <c r="AC693" s="52"/>
    </row>
    <row r="694" spans="1:29" s="50" customFormat="1" x14ac:dyDescent="0.25">
      <c r="A694" s="107"/>
      <c r="B694" s="107"/>
      <c r="C694" s="107"/>
      <c r="D694" s="107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52"/>
      <c r="U694" s="52"/>
      <c r="V694" s="52"/>
      <c r="W694" s="52"/>
      <c r="X694" s="52"/>
      <c r="Y694" s="52"/>
      <c r="Z694" s="52"/>
      <c r="AA694" s="52"/>
      <c r="AB694" s="52"/>
      <c r="AC694" s="52"/>
    </row>
    <row r="695" spans="1:29" s="50" customFormat="1" x14ac:dyDescent="0.25">
      <c r="A695" s="107"/>
      <c r="B695" s="107"/>
      <c r="C695" s="107"/>
      <c r="D695" s="107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52"/>
      <c r="U695" s="52"/>
      <c r="V695" s="52"/>
      <c r="W695" s="52"/>
      <c r="X695" s="52"/>
      <c r="Y695" s="52"/>
      <c r="Z695" s="52"/>
      <c r="AA695" s="52"/>
      <c r="AB695" s="52"/>
      <c r="AC695" s="52"/>
    </row>
    <row r="696" spans="1:29" s="50" customFormat="1" x14ac:dyDescent="0.25">
      <c r="A696" s="107"/>
      <c r="B696" s="107"/>
      <c r="C696" s="107"/>
      <c r="D696" s="107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52"/>
      <c r="U696" s="52"/>
      <c r="V696" s="52"/>
      <c r="W696" s="52"/>
      <c r="X696" s="52"/>
      <c r="Y696" s="52"/>
      <c r="Z696" s="52"/>
      <c r="AA696" s="52"/>
      <c r="AB696" s="52"/>
      <c r="AC696" s="52"/>
    </row>
    <row r="697" spans="1:29" s="50" customFormat="1" x14ac:dyDescent="0.25">
      <c r="A697" s="107"/>
      <c r="B697" s="107"/>
      <c r="C697" s="107"/>
      <c r="D697" s="107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52"/>
      <c r="U697" s="52"/>
      <c r="V697" s="52"/>
      <c r="W697" s="52"/>
      <c r="X697" s="52"/>
      <c r="Y697" s="52"/>
      <c r="Z697" s="52"/>
      <c r="AA697" s="52"/>
      <c r="AB697" s="52"/>
      <c r="AC697" s="52"/>
    </row>
    <row r="698" spans="1:29" s="50" customFormat="1" x14ac:dyDescent="0.25">
      <c r="A698" s="107"/>
      <c r="B698" s="107"/>
      <c r="C698" s="107"/>
      <c r="D698" s="107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52"/>
      <c r="U698" s="52"/>
      <c r="V698" s="52"/>
      <c r="W698" s="52"/>
      <c r="X698" s="52"/>
      <c r="Y698" s="52"/>
      <c r="Z698" s="52"/>
      <c r="AA698" s="52"/>
      <c r="AB698" s="52"/>
      <c r="AC698" s="52"/>
    </row>
    <row r="699" spans="1:29" s="50" customFormat="1" x14ac:dyDescent="0.25">
      <c r="A699" s="107"/>
      <c r="B699" s="107"/>
      <c r="C699" s="107"/>
      <c r="D699" s="107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52"/>
      <c r="U699" s="52"/>
      <c r="V699" s="52"/>
      <c r="W699" s="52"/>
      <c r="X699" s="52"/>
      <c r="Y699" s="52"/>
      <c r="Z699" s="52"/>
      <c r="AA699" s="52"/>
      <c r="AB699" s="52"/>
      <c r="AC699" s="52"/>
    </row>
    <row r="700" spans="1:29" s="50" customFormat="1" x14ac:dyDescent="0.25">
      <c r="A700" s="107"/>
      <c r="B700" s="107"/>
      <c r="C700" s="107"/>
      <c r="D700" s="107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52"/>
      <c r="U700" s="52"/>
      <c r="V700" s="52"/>
      <c r="W700" s="52"/>
      <c r="X700" s="52"/>
      <c r="Y700" s="52"/>
      <c r="Z700" s="52"/>
      <c r="AA700" s="52"/>
      <c r="AB700" s="52"/>
      <c r="AC700" s="52"/>
    </row>
    <row r="701" spans="1:29" s="50" customFormat="1" x14ac:dyDescent="0.25">
      <c r="A701" s="107"/>
      <c r="B701" s="107"/>
      <c r="C701" s="107"/>
      <c r="D701" s="107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52"/>
      <c r="U701" s="52"/>
      <c r="V701" s="52"/>
      <c r="W701" s="52"/>
      <c r="X701" s="52"/>
      <c r="Y701" s="52"/>
      <c r="Z701" s="52"/>
      <c r="AA701" s="52"/>
      <c r="AB701" s="52"/>
      <c r="AC701" s="52"/>
    </row>
    <row r="702" spans="1:29" s="50" customFormat="1" x14ac:dyDescent="0.25">
      <c r="A702" s="107"/>
      <c r="B702" s="107"/>
      <c r="C702" s="107"/>
      <c r="D702" s="107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52"/>
      <c r="U702" s="52"/>
      <c r="V702" s="52"/>
      <c r="W702" s="52"/>
      <c r="X702" s="52"/>
      <c r="Y702" s="52"/>
      <c r="Z702" s="52"/>
      <c r="AA702" s="52"/>
      <c r="AB702" s="52"/>
      <c r="AC702" s="52"/>
    </row>
    <row r="703" spans="1:29" s="50" customFormat="1" x14ac:dyDescent="0.25">
      <c r="A703" s="107"/>
      <c r="B703" s="107"/>
      <c r="C703" s="107"/>
      <c r="D703" s="107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52"/>
      <c r="U703" s="52"/>
      <c r="V703" s="52"/>
      <c r="W703" s="52"/>
      <c r="X703" s="52"/>
      <c r="Y703" s="52"/>
      <c r="Z703" s="52"/>
      <c r="AA703" s="52"/>
      <c r="AB703" s="52"/>
      <c r="AC703" s="52"/>
    </row>
    <row r="704" spans="1:29" s="50" customFormat="1" x14ac:dyDescent="0.25">
      <c r="A704" s="107"/>
      <c r="B704" s="107"/>
      <c r="C704" s="107"/>
      <c r="D704" s="107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52"/>
      <c r="U704" s="52"/>
      <c r="V704" s="52"/>
      <c r="W704" s="52"/>
      <c r="X704" s="52"/>
      <c r="Y704" s="52"/>
      <c r="Z704" s="52"/>
      <c r="AA704" s="52"/>
      <c r="AB704" s="52"/>
      <c r="AC704" s="52"/>
    </row>
    <row r="705" spans="1:29" s="50" customFormat="1" x14ac:dyDescent="0.25">
      <c r="A705" s="107"/>
      <c r="B705" s="107"/>
      <c r="C705" s="107"/>
      <c r="D705" s="107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52"/>
      <c r="U705" s="52"/>
      <c r="V705" s="52"/>
      <c r="W705" s="52"/>
      <c r="X705" s="52"/>
      <c r="Y705" s="52"/>
      <c r="Z705" s="52"/>
      <c r="AA705" s="52"/>
      <c r="AB705" s="52"/>
      <c r="AC705" s="52"/>
    </row>
    <row r="706" spans="1:29" s="50" customFormat="1" x14ac:dyDescent="0.25">
      <c r="A706" s="107"/>
      <c r="B706" s="107"/>
      <c r="C706" s="107"/>
      <c r="D706" s="107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52"/>
      <c r="U706" s="52"/>
      <c r="V706" s="52"/>
      <c r="W706" s="52"/>
      <c r="X706" s="52"/>
      <c r="Y706" s="52"/>
      <c r="Z706" s="52"/>
      <c r="AA706" s="52"/>
      <c r="AB706" s="52"/>
      <c r="AC706" s="52"/>
    </row>
    <row r="707" spans="1:29" s="50" customFormat="1" x14ac:dyDescent="0.25">
      <c r="A707" s="107"/>
      <c r="B707" s="107"/>
      <c r="C707" s="107"/>
      <c r="D707" s="107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52"/>
      <c r="U707" s="52"/>
      <c r="V707" s="52"/>
      <c r="W707" s="52"/>
      <c r="X707" s="52"/>
      <c r="Y707" s="52"/>
      <c r="Z707" s="52"/>
      <c r="AA707" s="52"/>
      <c r="AB707" s="52"/>
      <c r="AC707" s="52"/>
    </row>
    <row r="708" spans="1:29" s="50" customFormat="1" x14ac:dyDescent="0.25">
      <c r="A708" s="107"/>
      <c r="B708" s="107"/>
      <c r="C708" s="107"/>
      <c r="D708" s="107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52"/>
      <c r="U708" s="52"/>
      <c r="V708" s="52"/>
      <c r="W708" s="52"/>
      <c r="X708" s="52"/>
      <c r="Y708" s="52"/>
      <c r="Z708" s="52"/>
      <c r="AA708" s="52"/>
      <c r="AB708" s="52"/>
      <c r="AC708" s="52"/>
    </row>
    <row r="709" spans="1:29" s="50" customFormat="1" x14ac:dyDescent="0.25">
      <c r="A709" s="107"/>
      <c r="B709" s="107"/>
      <c r="C709" s="107"/>
      <c r="D709" s="107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52"/>
      <c r="U709" s="52"/>
      <c r="V709" s="52"/>
      <c r="W709" s="52"/>
      <c r="X709" s="52"/>
      <c r="Y709" s="52"/>
      <c r="Z709" s="52"/>
      <c r="AA709" s="52"/>
      <c r="AB709" s="52"/>
      <c r="AC709" s="52"/>
    </row>
    <row r="710" spans="1:29" s="50" customFormat="1" x14ac:dyDescent="0.25">
      <c r="A710" s="107"/>
      <c r="B710" s="107"/>
      <c r="C710" s="107"/>
      <c r="D710" s="107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52"/>
      <c r="U710" s="52"/>
      <c r="V710" s="52"/>
      <c r="W710" s="52"/>
      <c r="X710" s="52"/>
      <c r="Y710" s="52"/>
      <c r="Z710" s="52"/>
      <c r="AA710" s="52"/>
      <c r="AB710" s="52"/>
      <c r="AC710" s="52"/>
    </row>
    <row r="711" spans="1:29" s="50" customFormat="1" x14ac:dyDescent="0.25">
      <c r="A711" s="107"/>
      <c r="B711" s="107"/>
      <c r="C711" s="107"/>
      <c r="D711" s="107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52"/>
      <c r="U711" s="52"/>
      <c r="V711" s="52"/>
      <c r="W711" s="52"/>
      <c r="X711" s="52"/>
      <c r="Y711" s="52"/>
      <c r="Z711" s="52"/>
      <c r="AA711" s="52"/>
      <c r="AB711" s="52"/>
      <c r="AC711" s="52"/>
    </row>
    <row r="712" spans="1:29" s="50" customFormat="1" x14ac:dyDescent="0.25">
      <c r="A712" s="107"/>
      <c r="B712" s="107"/>
      <c r="C712" s="107"/>
      <c r="D712" s="107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52"/>
      <c r="U712" s="52"/>
      <c r="V712" s="52"/>
      <c r="W712" s="52"/>
      <c r="X712" s="52"/>
      <c r="Y712" s="52"/>
      <c r="Z712" s="52"/>
      <c r="AA712" s="52"/>
      <c r="AB712" s="52"/>
      <c r="AC712" s="52"/>
    </row>
    <row r="713" spans="1:29" s="50" customFormat="1" x14ac:dyDescent="0.25">
      <c r="A713" s="107"/>
      <c r="B713" s="107"/>
      <c r="C713" s="107"/>
      <c r="D713" s="107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52"/>
      <c r="U713" s="52"/>
      <c r="V713" s="52"/>
      <c r="W713" s="52"/>
      <c r="X713" s="52"/>
      <c r="Y713" s="52"/>
      <c r="Z713" s="52"/>
      <c r="AA713" s="52"/>
      <c r="AB713" s="52"/>
      <c r="AC713" s="52"/>
    </row>
    <row r="714" spans="1:29" s="50" customFormat="1" x14ac:dyDescent="0.25">
      <c r="A714" s="107"/>
      <c r="B714" s="107"/>
      <c r="C714" s="107"/>
      <c r="D714" s="107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52"/>
      <c r="U714" s="52"/>
      <c r="V714" s="52"/>
      <c r="W714" s="52"/>
      <c r="X714" s="52"/>
      <c r="Y714" s="52"/>
      <c r="Z714" s="52"/>
      <c r="AA714" s="52"/>
      <c r="AB714" s="52"/>
      <c r="AC714" s="52"/>
    </row>
    <row r="715" spans="1:29" s="50" customFormat="1" x14ac:dyDescent="0.25">
      <c r="A715" s="107"/>
      <c r="B715" s="107"/>
      <c r="C715" s="107"/>
      <c r="D715" s="107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52"/>
      <c r="U715" s="52"/>
      <c r="V715" s="52"/>
      <c r="W715" s="52"/>
      <c r="X715" s="52"/>
      <c r="Y715" s="52"/>
      <c r="Z715" s="52"/>
      <c r="AA715" s="52"/>
      <c r="AB715" s="52"/>
      <c r="AC715" s="52"/>
    </row>
    <row r="716" spans="1:29" s="50" customFormat="1" x14ac:dyDescent="0.25">
      <c r="A716" s="107"/>
      <c r="B716" s="107"/>
      <c r="C716" s="107"/>
      <c r="D716" s="107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52"/>
      <c r="U716" s="52"/>
      <c r="V716" s="52"/>
      <c r="W716" s="52"/>
      <c r="X716" s="52"/>
      <c r="Y716" s="52"/>
      <c r="Z716" s="52"/>
      <c r="AA716" s="52"/>
      <c r="AB716" s="52"/>
      <c r="AC716" s="52"/>
    </row>
    <row r="717" spans="1:29" s="50" customFormat="1" x14ac:dyDescent="0.25">
      <c r="A717" s="107"/>
      <c r="B717" s="107"/>
      <c r="C717" s="107"/>
      <c r="D717" s="107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52"/>
      <c r="U717" s="52"/>
      <c r="V717" s="52"/>
      <c r="W717" s="52"/>
      <c r="X717" s="52"/>
      <c r="Y717" s="52"/>
      <c r="Z717" s="52"/>
      <c r="AA717" s="52"/>
      <c r="AB717" s="52"/>
      <c r="AC717" s="52"/>
    </row>
    <row r="718" spans="1:29" s="50" customFormat="1" x14ac:dyDescent="0.25">
      <c r="A718" s="107"/>
      <c r="B718" s="107"/>
      <c r="C718" s="107"/>
      <c r="D718" s="107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52"/>
      <c r="U718" s="52"/>
      <c r="V718" s="52"/>
      <c r="W718" s="52"/>
      <c r="X718" s="52"/>
      <c r="Y718" s="52"/>
      <c r="Z718" s="52"/>
      <c r="AA718" s="52"/>
      <c r="AB718" s="52"/>
      <c r="AC718" s="52"/>
    </row>
    <row r="719" spans="1:29" s="50" customFormat="1" x14ac:dyDescent="0.25">
      <c r="A719" s="107"/>
      <c r="B719" s="107"/>
      <c r="C719" s="107"/>
      <c r="D719" s="107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52"/>
      <c r="U719" s="52"/>
      <c r="V719" s="52"/>
      <c r="W719" s="52"/>
      <c r="X719" s="52"/>
      <c r="Y719" s="52"/>
      <c r="Z719" s="52"/>
      <c r="AA719" s="52"/>
      <c r="AB719" s="52"/>
      <c r="AC719" s="52"/>
    </row>
    <row r="720" spans="1:29" s="50" customFormat="1" x14ac:dyDescent="0.25">
      <c r="A720" s="107"/>
      <c r="B720" s="107"/>
      <c r="C720" s="107"/>
      <c r="D720" s="107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52"/>
      <c r="U720" s="52"/>
      <c r="V720" s="52"/>
      <c r="W720" s="52"/>
      <c r="X720" s="52"/>
      <c r="Y720" s="52"/>
      <c r="Z720" s="52"/>
      <c r="AA720" s="52"/>
      <c r="AB720" s="52"/>
      <c r="AC720" s="52"/>
    </row>
    <row r="721" spans="1:29" s="50" customFormat="1" x14ac:dyDescent="0.25">
      <c r="A721" s="107"/>
      <c r="B721" s="107"/>
      <c r="C721" s="107"/>
      <c r="D721" s="107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52"/>
      <c r="U721" s="52"/>
      <c r="V721" s="52"/>
      <c r="W721" s="52"/>
      <c r="X721" s="52"/>
      <c r="Y721" s="52"/>
      <c r="Z721" s="52"/>
      <c r="AA721" s="52"/>
      <c r="AB721" s="52"/>
      <c r="AC721" s="52"/>
    </row>
    <row r="722" spans="1:29" s="50" customFormat="1" x14ac:dyDescent="0.25">
      <c r="A722" s="107"/>
      <c r="B722" s="107"/>
      <c r="C722" s="107"/>
      <c r="D722" s="107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52"/>
      <c r="U722" s="52"/>
      <c r="V722" s="52"/>
      <c r="W722" s="52"/>
      <c r="X722" s="52"/>
      <c r="Y722" s="52"/>
      <c r="Z722" s="52"/>
      <c r="AA722" s="52"/>
      <c r="AB722" s="52"/>
      <c r="AC722" s="52"/>
    </row>
    <row r="723" spans="1:29" s="50" customFormat="1" x14ac:dyDescent="0.25">
      <c r="A723" s="107"/>
      <c r="B723" s="107"/>
      <c r="C723" s="107"/>
      <c r="D723" s="107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52"/>
      <c r="U723" s="52"/>
      <c r="V723" s="52"/>
      <c r="W723" s="52"/>
      <c r="X723" s="52"/>
      <c r="Y723" s="52"/>
      <c r="Z723" s="52"/>
      <c r="AA723" s="52"/>
      <c r="AB723" s="52"/>
      <c r="AC723" s="52"/>
    </row>
    <row r="724" spans="1:29" s="50" customFormat="1" x14ac:dyDescent="0.25">
      <c r="A724" s="107"/>
      <c r="B724" s="107"/>
      <c r="C724" s="107"/>
      <c r="D724" s="107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52"/>
      <c r="U724" s="52"/>
      <c r="V724" s="52"/>
      <c r="W724" s="52"/>
      <c r="X724" s="52"/>
      <c r="Y724" s="52"/>
      <c r="Z724" s="52"/>
      <c r="AA724" s="52"/>
      <c r="AB724" s="52"/>
      <c r="AC724" s="52"/>
    </row>
    <row r="725" spans="1:29" s="50" customFormat="1" x14ac:dyDescent="0.25">
      <c r="A725" s="107"/>
      <c r="B725" s="107"/>
      <c r="C725" s="107"/>
      <c r="D725" s="107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52"/>
      <c r="U725" s="52"/>
      <c r="V725" s="52"/>
      <c r="W725" s="52"/>
      <c r="X725" s="52"/>
      <c r="Y725" s="52"/>
      <c r="Z725" s="52"/>
      <c r="AA725" s="52"/>
      <c r="AB725" s="52"/>
      <c r="AC725" s="52"/>
    </row>
    <row r="726" spans="1:29" s="50" customFormat="1" x14ac:dyDescent="0.25">
      <c r="A726" s="107"/>
      <c r="B726" s="107"/>
      <c r="C726" s="107"/>
      <c r="D726" s="107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52"/>
      <c r="U726" s="52"/>
      <c r="V726" s="52"/>
      <c r="W726" s="52"/>
      <c r="X726" s="52"/>
      <c r="Y726" s="52"/>
      <c r="Z726" s="52"/>
      <c r="AA726" s="52"/>
      <c r="AB726" s="52"/>
      <c r="AC726" s="52"/>
    </row>
    <row r="727" spans="1:29" s="50" customFormat="1" x14ac:dyDescent="0.25">
      <c r="A727" s="107"/>
      <c r="B727" s="107"/>
      <c r="C727" s="107"/>
      <c r="D727" s="107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52"/>
      <c r="U727" s="52"/>
      <c r="V727" s="52"/>
      <c r="W727" s="52"/>
      <c r="X727" s="52"/>
      <c r="Y727" s="52"/>
      <c r="Z727" s="52"/>
      <c r="AA727" s="52"/>
      <c r="AB727" s="52"/>
      <c r="AC727" s="52"/>
    </row>
    <row r="728" spans="1:29" s="50" customFormat="1" x14ac:dyDescent="0.25">
      <c r="A728" s="107"/>
      <c r="B728" s="107"/>
      <c r="C728" s="107"/>
      <c r="D728" s="107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52"/>
      <c r="U728" s="52"/>
      <c r="V728" s="52"/>
      <c r="W728" s="52"/>
      <c r="X728" s="52"/>
      <c r="Y728" s="52"/>
      <c r="Z728" s="52"/>
      <c r="AA728" s="52"/>
      <c r="AB728" s="52"/>
      <c r="AC728" s="52"/>
    </row>
    <row r="729" spans="1:29" s="50" customFormat="1" x14ac:dyDescent="0.25">
      <c r="A729" s="107"/>
      <c r="B729" s="107"/>
      <c r="C729" s="107"/>
      <c r="D729" s="107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52"/>
      <c r="U729" s="52"/>
      <c r="V729" s="52"/>
      <c r="W729" s="52"/>
      <c r="X729" s="52"/>
      <c r="Y729" s="52"/>
      <c r="Z729" s="52"/>
      <c r="AA729" s="52"/>
      <c r="AB729" s="52"/>
      <c r="AC729" s="52"/>
    </row>
    <row r="730" spans="1:29" s="50" customFormat="1" x14ac:dyDescent="0.25">
      <c r="A730" s="107"/>
      <c r="B730" s="107"/>
      <c r="C730" s="107"/>
      <c r="D730" s="107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52"/>
      <c r="U730" s="52"/>
      <c r="V730" s="52"/>
      <c r="W730" s="52"/>
      <c r="X730" s="52"/>
      <c r="Y730" s="52"/>
      <c r="Z730" s="52"/>
      <c r="AA730" s="52"/>
      <c r="AB730" s="52"/>
      <c r="AC730" s="52"/>
    </row>
    <row r="731" spans="1:29" s="50" customFormat="1" x14ac:dyDescent="0.25">
      <c r="A731" s="107"/>
      <c r="B731" s="107"/>
      <c r="C731" s="107"/>
      <c r="D731" s="107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52"/>
      <c r="U731" s="52"/>
      <c r="V731" s="52"/>
      <c r="W731" s="52"/>
      <c r="X731" s="52"/>
      <c r="Y731" s="52"/>
      <c r="Z731" s="52"/>
      <c r="AA731" s="52"/>
      <c r="AB731" s="52"/>
      <c r="AC731" s="52"/>
    </row>
    <row r="732" spans="1:29" s="50" customFormat="1" x14ac:dyDescent="0.25">
      <c r="A732" s="107"/>
      <c r="B732" s="107"/>
      <c r="C732" s="107"/>
      <c r="D732" s="107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52"/>
      <c r="U732" s="52"/>
      <c r="V732" s="52"/>
      <c r="W732" s="52"/>
      <c r="X732" s="52"/>
      <c r="Y732" s="52"/>
      <c r="Z732" s="52"/>
      <c r="AA732" s="52"/>
      <c r="AB732" s="52"/>
      <c r="AC732" s="52"/>
    </row>
    <row r="733" spans="1:29" s="50" customFormat="1" x14ac:dyDescent="0.25">
      <c r="A733" s="107"/>
      <c r="B733" s="107"/>
      <c r="C733" s="107"/>
      <c r="D733" s="107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52"/>
      <c r="U733" s="52"/>
      <c r="V733" s="52"/>
      <c r="W733" s="52"/>
      <c r="X733" s="52"/>
      <c r="Y733" s="52"/>
      <c r="Z733" s="52"/>
      <c r="AA733" s="52"/>
      <c r="AB733" s="52"/>
      <c r="AC733" s="52"/>
    </row>
    <row r="734" spans="1:29" s="50" customFormat="1" x14ac:dyDescent="0.25">
      <c r="A734" s="107"/>
      <c r="B734" s="107"/>
      <c r="C734" s="107"/>
      <c r="D734" s="107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</row>
    <row r="735" spans="1:29" s="50" customFormat="1" x14ac:dyDescent="0.25">
      <c r="A735" s="107"/>
      <c r="B735" s="107"/>
      <c r="C735" s="107"/>
      <c r="D735" s="107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52"/>
      <c r="U735" s="52"/>
      <c r="V735" s="52"/>
      <c r="W735" s="52"/>
      <c r="X735" s="52"/>
      <c r="Y735" s="52"/>
      <c r="Z735" s="52"/>
      <c r="AA735" s="52"/>
      <c r="AB735" s="52"/>
      <c r="AC735" s="52"/>
    </row>
    <row r="736" spans="1:29" s="50" customFormat="1" x14ac:dyDescent="0.25">
      <c r="A736" s="107"/>
      <c r="B736" s="107"/>
      <c r="C736" s="107"/>
      <c r="D736" s="107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52"/>
      <c r="U736" s="52"/>
      <c r="V736" s="52"/>
      <c r="W736" s="52"/>
      <c r="X736" s="52"/>
      <c r="Y736" s="52"/>
      <c r="Z736" s="52"/>
      <c r="AA736" s="52"/>
      <c r="AB736" s="52"/>
      <c r="AC736" s="52"/>
    </row>
    <row r="737" spans="1:29" s="50" customFormat="1" x14ac:dyDescent="0.25">
      <c r="A737" s="107"/>
      <c r="B737" s="107"/>
      <c r="C737" s="107"/>
      <c r="D737" s="107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52"/>
      <c r="U737" s="52"/>
      <c r="V737" s="52"/>
      <c r="W737" s="52"/>
      <c r="X737" s="52"/>
      <c r="Y737" s="52"/>
      <c r="Z737" s="52"/>
      <c r="AA737" s="52"/>
      <c r="AB737" s="52"/>
      <c r="AC737" s="52"/>
    </row>
    <row r="738" spans="1:29" s="50" customFormat="1" x14ac:dyDescent="0.25">
      <c r="A738" s="107"/>
      <c r="B738" s="107"/>
      <c r="C738" s="107"/>
      <c r="D738" s="107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52"/>
      <c r="U738" s="52"/>
      <c r="V738" s="52"/>
      <c r="W738" s="52"/>
      <c r="X738" s="52"/>
      <c r="Y738" s="52"/>
      <c r="Z738" s="52"/>
      <c r="AA738" s="52"/>
      <c r="AB738" s="52"/>
      <c r="AC738" s="52"/>
    </row>
    <row r="739" spans="1:29" s="50" customFormat="1" x14ac:dyDescent="0.25">
      <c r="A739" s="107"/>
      <c r="B739" s="107"/>
      <c r="C739" s="107"/>
      <c r="D739" s="107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52"/>
      <c r="U739" s="52"/>
      <c r="V739" s="52"/>
      <c r="W739" s="52"/>
      <c r="X739" s="52"/>
      <c r="Y739" s="52"/>
      <c r="Z739" s="52"/>
      <c r="AA739" s="52"/>
      <c r="AB739" s="52"/>
      <c r="AC739" s="52"/>
    </row>
    <row r="740" spans="1:29" s="50" customFormat="1" x14ac:dyDescent="0.25">
      <c r="A740" s="107"/>
      <c r="B740" s="107"/>
      <c r="C740" s="107"/>
      <c r="D740" s="107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52"/>
      <c r="U740" s="52"/>
      <c r="V740" s="52"/>
      <c r="W740" s="52"/>
      <c r="X740" s="52"/>
      <c r="Y740" s="52"/>
      <c r="Z740" s="52"/>
      <c r="AA740" s="52"/>
      <c r="AB740" s="52"/>
      <c r="AC740" s="52"/>
    </row>
    <row r="741" spans="1:29" s="50" customFormat="1" x14ac:dyDescent="0.25">
      <c r="A741" s="107"/>
      <c r="B741" s="107"/>
      <c r="C741" s="107"/>
      <c r="D741" s="107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52"/>
      <c r="U741" s="52"/>
      <c r="V741" s="52"/>
      <c r="W741" s="52"/>
      <c r="X741" s="52"/>
      <c r="Y741" s="52"/>
      <c r="Z741" s="52"/>
      <c r="AA741" s="52"/>
      <c r="AB741" s="52"/>
      <c r="AC741" s="52"/>
    </row>
    <row r="742" spans="1:29" s="50" customFormat="1" x14ac:dyDescent="0.25">
      <c r="A742" s="107"/>
      <c r="B742" s="107"/>
      <c r="C742" s="107"/>
      <c r="D742" s="107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52"/>
      <c r="U742" s="52"/>
      <c r="V742" s="52"/>
      <c r="W742" s="52"/>
      <c r="X742" s="52"/>
      <c r="Y742" s="52"/>
      <c r="Z742" s="52"/>
      <c r="AA742" s="52"/>
      <c r="AB742" s="52"/>
      <c r="AC742" s="52"/>
    </row>
    <row r="743" spans="1:29" s="50" customFormat="1" x14ac:dyDescent="0.25">
      <c r="A743" s="107"/>
      <c r="B743" s="107"/>
      <c r="C743" s="107"/>
      <c r="D743" s="107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52"/>
      <c r="U743" s="52"/>
      <c r="V743" s="52"/>
      <c r="W743" s="52"/>
      <c r="X743" s="52"/>
      <c r="Y743" s="52"/>
      <c r="Z743" s="52"/>
      <c r="AA743" s="52"/>
      <c r="AB743" s="52"/>
      <c r="AC743" s="52"/>
    </row>
    <row r="744" spans="1:29" s="50" customFormat="1" x14ac:dyDescent="0.25">
      <c r="A744" s="107"/>
      <c r="B744" s="107"/>
      <c r="C744" s="107"/>
      <c r="D744" s="107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52"/>
      <c r="U744" s="52"/>
      <c r="V744" s="52"/>
      <c r="W744" s="52"/>
      <c r="X744" s="52"/>
      <c r="Y744" s="52"/>
      <c r="Z744" s="52"/>
      <c r="AA744" s="52"/>
      <c r="AB744" s="52"/>
      <c r="AC744" s="52"/>
    </row>
    <row r="745" spans="1:29" s="50" customFormat="1" x14ac:dyDescent="0.25">
      <c r="A745" s="107"/>
      <c r="B745" s="107"/>
      <c r="C745" s="107"/>
      <c r="D745" s="107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52"/>
      <c r="U745" s="52"/>
      <c r="V745" s="52"/>
      <c r="W745" s="52"/>
      <c r="X745" s="52"/>
      <c r="Y745" s="52"/>
      <c r="Z745" s="52"/>
      <c r="AA745" s="52"/>
      <c r="AB745" s="52"/>
      <c r="AC745" s="52"/>
    </row>
    <row r="746" spans="1:29" s="50" customFormat="1" x14ac:dyDescent="0.25">
      <c r="A746" s="107"/>
      <c r="B746" s="107"/>
      <c r="C746" s="107"/>
      <c r="D746" s="107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52"/>
      <c r="U746" s="52"/>
      <c r="V746" s="52"/>
      <c r="W746" s="52"/>
      <c r="X746" s="52"/>
      <c r="Y746" s="52"/>
      <c r="Z746" s="52"/>
      <c r="AA746" s="52"/>
      <c r="AB746" s="52"/>
      <c r="AC746" s="52"/>
    </row>
    <row r="747" spans="1:29" s="50" customFormat="1" x14ac:dyDescent="0.25">
      <c r="A747" s="107"/>
      <c r="B747" s="107"/>
      <c r="C747" s="107"/>
      <c r="D747" s="107"/>
      <c r="E747" s="107"/>
      <c r="F747" s="107"/>
      <c r="G747" s="107"/>
      <c r="H747" s="107"/>
      <c r="I747" s="107"/>
      <c r="J747" s="107"/>
      <c r="K747" s="107"/>
      <c r="L747" s="107"/>
      <c r="M747" s="107"/>
      <c r="N747" s="107"/>
      <c r="O747" s="107"/>
      <c r="P747" s="107"/>
      <c r="Q747" s="107"/>
      <c r="R747" s="107"/>
      <c r="S747" s="107"/>
      <c r="T747" s="52"/>
      <c r="U747" s="52"/>
      <c r="V747" s="52"/>
      <c r="W747" s="52"/>
      <c r="X747" s="52"/>
      <c r="Y747" s="52"/>
      <c r="Z747" s="52"/>
      <c r="AA747" s="52"/>
      <c r="AB747" s="52"/>
      <c r="AC747" s="52"/>
    </row>
    <row r="748" spans="1:29" s="50" customFormat="1" x14ac:dyDescent="0.25">
      <c r="A748" s="107"/>
      <c r="B748" s="107"/>
      <c r="C748" s="107"/>
      <c r="D748" s="107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52"/>
      <c r="U748" s="52"/>
      <c r="V748" s="52"/>
      <c r="W748" s="52"/>
      <c r="X748" s="52"/>
      <c r="Y748" s="52"/>
      <c r="Z748" s="52"/>
      <c r="AA748" s="52"/>
      <c r="AB748" s="52"/>
      <c r="AC748" s="52"/>
    </row>
    <row r="749" spans="1:29" s="50" customFormat="1" x14ac:dyDescent="0.25">
      <c r="A749" s="107"/>
      <c r="B749" s="107"/>
      <c r="C749" s="107"/>
      <c r="D749" s="107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52"/>
      <c r="U749" s="52"/>
      <c r="V749" s="52"/>
      <c r="W749" s="52"/>
      <c r="X749" s="52"/>
      <c r="Y749" s="52"/>
      <c r="Z749" s="52"/>
      <c r="AA749" s="52"/>
      <c r="AB749" s="52"/>
      <c r="AC749" s="52"/>
    </row>
    <row r="750" spans="1:29" s="50" customFormat="1" x14ac:dyDescent="0.25">
      <c r="A750" s="107"/>
      <c r="B750" s="107"/>
      <c r="C750" s="107"/>
      <c r="D750" s="107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</row>
    <row r="751" spans="1:29" s="50" customFormat="1" x14ac:dyDescent="0.25">
      <c r="A751" s="107"/>
      <c r="B751" s="107"/>
      <c r="C751" s="107"/>
      <c r="D751" s="107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52"/>
      <c r="U751" s="52"/>
      <c r="V751" s="52"/>
      <c r="W751" s="52"/>
      <c r="X751" s="52"/>
      <c r="Y751" s="52"/>
      <c r="Z751" s="52"/>
      <c r="AA751" s="52"/>
      <c r="AB751" s="52"/>
      <c r="AC751" s="52"/>
    </row>
    <row r="752" spans="1:29" s="50" customFormat="1" x14ac:dyDescent="0.25">
      <c r="A752" s="107"/>
      <c r="B752" s="107"/>
      <c r="C752" s="107"/>
      <c r="D752" s="107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52"/>
      <c r="U752" s="52"/>
      <c r="V752" s="52"/>
      <c r="W752" s="52"/>
      <c r="X752" s="52"/>
      <c r="Y752" s="52"/>
      <c r="Z752" s="52"/>
      <c r="AA752" s="52"/>
      <c r="AB752" s="52"/>
      <c r="AC752" s="52"/>
    </row>
    <row r="753" spans="1:29" s="50" customFormat="1" x14ac:dyDescent="0.25">
      <c r="A753" s="107"/>
      <c r="B753" s="107"/>
      <c r="C753" s="107"/>
      <c r="D753" s="107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52"/>
      <c r="U753" s="52"/>
      <c r="V753" s="52"/>
      <c r="W753" s="52"/>
      <c r="X753" s="52"/>
      <c r="Y753" s="52"/>
      <c r="Z753" s="52"/>
      <c r="AA753" s="52"/>
      <c r="AB753" s="52"/>
      <c r="AC753" s="52"/>
    </row>
    <row r="754" spans="1:29" s="50" customFormat="1" x14ac:dyDescent="0.25">
      <c r="A754" s="107"/>
      <c r="B754" s="107"/>
      <c r="C754" s="107"/>
      <c r="D754" s="107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52"/>
      <c r="U754" s="52"/>
      <c r="V754" s="52"/>
      <c r="W754" s="52"/>
      <c r="X754" s="52"/>
      <c r="Y754" s="52"/>
      <c r="Z754" s="52"/>
      <c r="AA754" s="52"/>
      <c r="AB754" s="52"/>
      <c r="AC754" s="52"/>
    </row>
    <row r="755" spans="1:29" s="50" customFormat="1" x14ac:dyDescent="0.25">
      <c r="A755" s="107"/>
      <c r="B755" s="107"/>
      <c r="C755" s="107"/>
      <c r="D755" s="107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</row>
    <row r="756" spans="1:29" s="50" customFormat="1" x14ac:dyDescent="0.25">
      <c r="A756" s="107"/>
      <c r="B756" s="107"/>
      <c r="C756" s="107"/>
      <c r="D756" s="107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52"/>
      <c r="U756" s="52"/>
      <c r="V756" s="52"/>
      <c r="W756" s="52"/>
      <c r="X756" s="52"/>
      <c r="Y756" s="52"/>
      <c r="Z756" s="52"/>
      <c r="AA756" s="52"/>
      <c r="AB756" s="52"/>
      <c r="AC756" s="52"/>
    </row>
    <row r="757" spans="1:29" s="50" customFormat="1" x14ac:dyDescent="0.25">
      <c r="A757" s="107"/>
      <c r="B757" s="107"/>
      <c r="C757" s="107"/>
      <c r="D757" s="107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52"/>
      <c r="U757" s="52"/>
      <c r="V757" s="52"/>
      <c r="W757" s="52"/>
      <c r="X757" s="52"/>
      <c r="Y757" s="52"/>
      <c r="Z757" s="52"/>
      <c r="AA757" s="52"/>
      <c r="AB757" s="52"/>
      <c r="AC757" s="52"/>
    </row>
    <row r="758" spans="1:29" s="50" customFormat="1" x14ac:dyDescent="0.25">
      <c r="A758" s="107"/>
      <c r="B758" s="107"/>
      <c r="C758" s="107"/>
      <c r="D758" s="107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52"/>
      <c r="U758" s="52"/>
      <c r="V758" s="52"/>
      <c r="W758" s="52"/>
      <c r="X758" s="52"/>
      <c r="Y758" s="52"/>
      <c r="Z758" s="52"/>
      <c r="AA758" s="52"/>
      <c r="AB758" s="52"/>
      <c r="AC758" s="52"/>
    </row>
    <row r="759" spans="1:29" s="50" customFormat="1" x14ac:dyDescent="0.25">
      <c r="A759" s="107"/>
      <c r="B759" s="107"/>
      <c r="C759" s="107"/>
      <c r="D759" s="107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52"/>
      <c r="U759" s="52"/>
      <c r="V759" s="52"/>
      <c r="W759" s="52"/>
      <c r="X759" s="52"/>
      <c r="Y759" s="52"/>
      <c r="Z759" s="52"/>
      <c r="AA759" s="52"/>
      <c r="AB759" s="52"/>
      <c r="AC759" s="52"/>
    </row>
    <row r="760" spans="1:29" s="50" customFormat="1" x14ac:dyDescent="0.25">
      <c r="A760" s="107"/>
      <c r="B760" s="107"/>
      <c r="C760" s="107"/>
      <c r="D760" s="107"/>
      <c r="E760" s="107"/>
      <c r="F760" s="107"/>
      <c r="G760" s="107"/>
      <c r="H760" s="107"/>
      <c r="I760" s="107"/>
      <c r="J760" s="107"/>
      <c r="K760" s="107"/>
      <c r="L760" s="107"/>
      <c r="M760" s="107"/>
      <c r="N760" s="107"/>
      <c r="O760" s="107"/>
      <c r="P760" s="107"/>
      <c r="Q760" s="107"/>
      <c r="R760" s="107"/>
      <c r="S760" s="107"/>
      <c r="T760" s="52"/>
      <c r="U760" s="52"/>
      <c r="V760" s="52"/>
      <c r="W760" s="52"/>
      <c r="X760" s="52"/>
      <c r="Y760" s="52"/>
      <c r="Z760" s="52"/>
      <c r="AA760" s="52"/>
      <c r="AB760" s="52"/>
      <c r="AC760" s="52"/>
    </row>
    <row r="761" spans="1:29" s="50" customFormat="1" x14ac:dyDescent="0.25">
      <c r="A761" s="107"/>
      <c r="B761" s="107"/>
      <c r="C761" s="107"/>
      <c r="D761" s="107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52"/>
      <c r="U761" s="52"/>
      <c r="V761" s="52"/>
      <c r="W761" s="52"/>
      <c r="X761" s="52"/>
      <c r="Y761" s="52"/>
      <c r="Z761" s="52"/>
      <c r="AA761" s="52"/>
      <c r="AB761" s="52"/>
      <c r="AC761" s="52"/>
    </row>
    <row r="762" spans="1:29" s="50" customFormat="1" x14ac:dyDescent="0.25">
      <c r="A762" s="107"/>
      <c r="B762" s="107"/>
      <c r="C762" s="107"/>
      <c r="D762" s="107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52"/>
      <c r="U762" s="52"/>
      <c r="V762" s="52"/>
      <c r="W762" s="52"/>
      <c r="X762" s="52"/>
      <c r="Y762" s="52"/>
      <c r="Z762" s="52"/>
      <c r="AA762" s="52"/>
      <c r="AB762" s="52"/>
      <c r="AC762" s="52"/>
    </row>
    <row r="763" spans="1:29" s="50" customFormat="1" x14ac:dyDescent="0.25">
      <c r="A763" s="107"/>
      <c r="B763" s="107"/>
      <c r="C763" s="107"/>
      <c r="D763" s="107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52"/>
      <c r="U763" s="52"/>
      <c r="V763" s="52"/>
      <c r="W763" s="52"/>
      <c r="X763" s="52"/>
      <c r="Y763" s="52"/>
      <c r="Z763" s="52"/>
      <c r="AA763" s="52"/>
      <c r="AB763" s="52"/>
      <c r="AC763" s="52"/>
    </row>
    <row r="764" spans="1:29" s="50" customFormat="1" x14ac:dyDescent="0.25">
      <c r="A764" s="107"/>
      <c r="B764" s="107"/>
      <c r="C764" s="107"/>
      <c r="D764" s="107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52"/>
      <c r="U764" s="52"/>
      <c r="V764" s="52"/>
      <c r="W764" s="52"/>
      <c r="X764" s="52"/>
      <c r="Y764" s="52"/>
      <c r="Z764" s="52"/>
      <c r="AA764" s="52"/>
      <c r="AB764" s="52"/>
      <c r="AC764" s="52"/>
    </row>
    <row r="765" spans="1:29" s="50" customFormat="1" x14ac:dyDescent="0.25">
      <c r="A765" s="107"/>
      <c r="B765" s="107"/>
      <c r="C765" s="107"/>
      <c r="D765" s="107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52"/>
      <c r="U765" s="52"/>
      <c r="V765" s="52"/>
      <c r="W765" s="52"/>
      <c r="X765" s="52"/>
      <c r="Y765" s="52"/>
      <c r="Z765" s="52"/>
      <c r="AA765" s="52"/>
      <c r="AB765" s="52"/>
      <c r="AC765" s="52"/>
    </row>
    <row r="766" spans="1:29" s="50" customFormat="1" x14ac:dyDescent="0.25">
      <c r="A766" s="107"/>
      <c r="B766" s="107"/>
      <c r="C766" s="107"/>
      <c r="D766" s="107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52"/>
      <c r="U766" s="52"/>
      <c r="V766" s="52"/>
      <c r="W766" s="52"/>
      <c r="X766" s="52"/>
      <c r="Y766" s="52"/>
      <c r="Z766" s="52"/>
      <c r="AA766" s="52"/>
      <c r="AB766" s="52"/>
      <c r="AC766" s="52"/>
    </row>
    <row r="767" spans="1:29" s="50" customFormat="1" x14ac:dyDescent="0.25">
      <c r="A767" s="107"/>
      <c r="B767" s="107"/>
      <c r="C767" s="107"/>
      <c r="D767" s="107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52"/>
      <c r="U767" s="52"/>
      <c r="V767" s="52"/>
      <c r="W767" s="52"/>
      <c r="X767" s="52"/>
      <c r="Y767" s="52"/>
      <c r="Z767" s="52"/>
      <c r="AA767" s="52"/>
      <c r="AB767" s="52"/>
      <c r="AC767" s="52"/>
    </row>
    <row r="768" spans="1:29" s="50" customFormat="1" x14ac:dyDescent="0.25">
      <c r="A768" s="107"/>
      <c r="B768" s="107"/>
      <c r="C768" s="107"/>
      <c r="D768" s="107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52"/>
      <c r="U768" s="52"/>
      <c r="V768" s="52"/>
      <c r="W768" s="52"/>
      <c r="X768" s="52"/>
      <c r="Y768" s="52"/>
      <c r="Z768" s="52"/>
      <c r="AA768" s="52"/>
      <c r="AB768" s="52"/>
      <c r="AC768" s="52"/>
    </row>
    <row r="769" spans="1:29" s="50" customFormat="1" x14ac:dyDescent="0.25">
      <c r="A769" s="107"/>
      <c r="B769" s="107"/>
      <c r="C769" s="107"/>
      <c r="D769" s="107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52"/>
      <c r="U769" s="52"/>
      <c r="V769" s="52"/>
      <c r="W769" s="52"/>
      <c r="X769" s="52"/>
      <c r="Y769" s="52"/>
      <c r="Z769" s="52"/>
      <c r="AA769" s="52"/>
      <c r="AB769" s="52"/>
      <c r="AC769" s="52"/>
    </row>
    <row r="770" spans="1:29" s="50" customFormat="1" x14ac:dyDescent="0.25">
      <c r="A770" s="107"/>
      <c r="B770" s="107"/>
      <c r="C770" s="107"/>
      <c r="D770" s="107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52"/>
      <c r="U770" s="52"/>
      <c r="V770" s="52"/>
      <c r="W770" s="52"/>
      <c r="X770" s="52"/>
      <c r="Y770" s="52"/>
      <c r="Z770" s="52"/>
      <c r="AA770" s="52"/>
      <c r="AB770" s="52"/>
      <c r="AC770" s="52"/>
    </row>
    <row r="771" spans="1:29" s="50" customFormat="1" x14ac:dyDescent="0.25">
      <c r="A771" s="107"/>
      <c r="B771" s="107"/>
      <c r="C771" s="107"/>
      <c r="D771" s="107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52"/>
      <c r="U771" s="52"/>
      <c r="V771" s="52"/>
      <c r="W771" s="52"/>
      <c r="X771" s="52"/>
      <c r="Y771" s="52"/>
      <c r="Z771" s="52"/>
      <c r="AA771" s="52"/>
      <c r="AB771" s="52"/>
      <c r="AC771" s="52"/>
    </row>
    <row r="772" spans="1:29" s="50" customFormat="1" x14ac:dyDescent="0.25">
      <c r="A772" s="107"/>
      <c r="B772" s="107"/>
      <c r="C772" s="107"/>
      <c r="D772" s="107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52"/>
      <c r="U772" s="52"/>
      <c r="V772" s="52"/>
      <c r="W772" s="52"/>
      <c r="X772" s="52"/>
      <c r="Y772" s="52"/>
      <c r="Z772" s="52"/>
      <c r="AA772" s="52"/>
      <c r="AB772" s="52"/>
      <c r="AC772" s="52"/>
    </row>
    <row r="773" spans="1:29" s="50" customFormat="1" x14ac:dyDescent="0.25">
      <c r="A773" s="107"/>
      <c r="B773" s="107"/>
      <c r="C773" s="107"/>
      <c r="D773" s="107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52"/>
      <c r="U773" s="52"/>
      <c r="V773" s="52"/>
      <c r="W773" s="52"/>
      <c r="X773" s="52"/>
      <c r="Y773" s="52"/>
      <c r="Z773" s="52"/>
      <c r="AA773" s="52"/>
      <c r="AB773" s="52"/>
      <c r="AC773" s="52"/>
    </row>
    <row r="774" spans="1:29" s="50" customFormat="1" x14ac:dyDescent="0.25">
      <c r="A774" s="107"/>
      <c r="B774" s="107"/>
      <c r="C774" s="107"/>
      <c r="D774" s="107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52"/>
      <c r="U774" s="52"/>
      <c r="V774" s="52"/>
      <c r="W774" s="52"/>
      <c r="X774" s="52"/>
      <c r="Y774" s="52"/>
      <c r="Z774" s="52"/>
      <c r="AA774" s="52"/>
      <c r="AB774" s="52"/>
      <c r="AC774" s="52"/>
    </row>
    <row r="775" spans="1:29" s="50" customFormat="1" x14ac:dyDescent="0.25">
      <c r="A775" s="107"/>
      <c r="B775" s="107"/>
      <c r="C775" s="107"/>
      <c r="D775" s="107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52"/>
      <c r="U775" s="52"/>
      <c r="V775" s="52"/>
      <c r="W775" s="52"/>
      <c r="X775" s="52"/>
      <c r="Y775" s="52"/>
      <c r="Z775" s="52"/>
      <c r="AA775" s="52"/>
      <c r="AB775" s="52"/>
      <c r="AC775" s="52"/>
    </row>
    <row r="776" spans="1:29" s="50" customFormat="1" x14ac:dyDescent="0.25">
      <c r="A776" s="107"/>
      <c r="B776" s="107"/>
      <c r="C776" s="107"/>
      <c r="D776" s="107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52"/>
      <c r="U776" s="52"/>
      <c r="V776" s="52"/>
      <c r="W776" s="52"/>
      <c r="X776" s="52"/>
      <c r="Y776" s="52"/>
      <c r="Z776" s="52"/>
      <c r="AA776" s="52"/>
      <c r="AB776" s="52"/>
      <c r="AC776" s="52"/>
    </row>
    <row r="777" spans="1:29" s="50" customFormat="1" x14ac:dyDescent="0.25">
      <c r="A777" s="107"/>
      <c r="B777" s="107"/>
      <c r="C777" s="107"/>
      <c r="D777" s="107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52"/>
      <c r="U777" s="52"/>
      <c r="V777" s="52"/>
      <c r="W777" s="52"/>
      <c r="X777" s="52"/>
      <c r="Y777" s="52"/>
      <c r="Z777" s="52"/>
      <c r="AA777" s="52"/>
      <c r="AB777" s="52"/>
      <c r="AC777" s="52"/>
    </row>
    <row r="778" spans="1:29" s="50" customFormat="1" x14ac:dyDescent="0.25">
      <c r="A778" s="107"/>
      <c r="B778" s="107"/>
      <c r="C778" s="107"/>
      <c r="D778" s="107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52"/>
      <c r="U778" s="52"/>
      <c r="V778" s="52"/>
      <c r="W778" s="52"/>
      <c r="X778" s="52"/>
      <c r="Y778" s="52"/>
      <c r="Z778" s="52"/>
      <c r="AA778" s="52"/>
      <c r="AB778" s="52"/>
      <c r="AC778" s="52"/>
    </row>
    <row r="779" spans="1:29" s="50" customFormat="1" x14ac:dyDescent="0.25">
      <c r="A779" s="107"/>
      <c r="B779" s="107"/>
      <c r="C779" s="107"/>
      <c r="D779" s="107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52"/>
      <c r="U779" s="52"/>
      <c r="V779" s="52"/>
      <c r="W779" s="52"/>
      <c r="X779" s="52"/>
      <c r="Y779" s="52"/>
      <c r="Z779" s="52"/>
      <c r="AA779" s="52"/>
      <c r="AB779" s="52"/>
      <c r="AC779" s="52"/>
    </row>
    <row r="780" spans="1:29" s="50" customFormat="1" x14ac:dyDescent="0.25">
      <c r="A780" s="107"/>
      <c r="B780" s="107"/>
      <c r="C780" s="107"/>
      <c r="D780" s="107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52"/>
      <c r="U780" s="52"/>
      <c r="V780" s="52"/>
      <c r="W780" s="52"/>
      <c r="X780" s="52"/>
      <c r="Y780" s="52"/>
      <c r="Z780" s="52"/>
      <c r="AA780" s="52"/>
      <c r="AB780" s="52"/>
      <c r="AC780" s="52"/>
    </row>
    <row r="781" spans="1:29" s="50" customFormat="1" x14ac:dyDescent="0.25">
      <c r="A781" s="107"/>
      <c r="B781" s="107"/>
      <c r="C781" s="107"/>
      <c r="D781" s="107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52"/>
      <c r="U781" s="52"/>
      <c r="V781" s="52"/>
      <c r="W781" s="52"/>
      <c r="X781" s="52"/>
      <c r="Y781" s="52"/>
      <c r="Z781" s="52"/>
      <c r="AA781" s="52"/>
      <c r="AB781" s="52"/>
      <c r="AC781" s="52"/>
    </row>
    <row r="782" spans="1:29" s="50" customFormat="1" x14ac:dyDescent="0.25">
      <c r="A782" s="107"/>
      <c r="B782" s="107"/>
      <c r="C782" s="107"/>
      <c r="D782" s="107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52"/>
      <c r="U782" s="52"/>
      <c r="V782" s="52"/>
      <c r="W782" s="52"/>
      <c r="X782" s="52"/>
      <c r="Y782" s="52"/>
      <c r="Z782" s="52"/>
      <c r="AA782" s="52"/>
      <c r="AB782" s="52"/>
      <c r="AC782" s="52"/>
    </row>
    <row r="783" spans="1:29" s="50" customFormat="1" x14ac:dyDescent="0.25">
      <c r="A783" s="107"/>
      <c r="B783" s="107"/>
      <c r="C783" s="107"/>
      <c r="D783" s="107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52"/>
      <c r="U783" s="52"/>
      <c r="V783" s="52"/>
      <c r="W783" s="52"/>
      <c r="X783" s="52"/>
      <c r="Y783" s="52"/>
      <c r="Z783" s="52"/>
      <c r="AA783" s="52"/>
      <c r="AB783" s="52"/>
      <c r="AC783" s="52"/>
    </row>
    <row r="784" spans="1:29" s="50" customFormat="1" x14ac:dyDescent="0.25">
      <c r="A784" s="107"/>
      <c r="B784" s="107"/>
      <c r="C784" s="107"/>
      <c r="D784" s="107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52"/>
      <c r="U784" s="52"/>
      <c r="V784" s="52"/>
      <c r="W784" s="52"/>
      <c r="X784" s="52"/>
      <c r="Y784" s="52"/>
      <c r="Z784" s="52"/>
      <c r="AA784" s="52"/>
      <c r="AB784" s="52"/>
      <c r="AC784" s="52"/>
    </row>
    <row r="785" spans="1:29" s="50" customFormat="1" x14ac:dyDescent="0.25">
      <c r="A785" s="107"/>
      <c r="B785" s="107"/>
      <c r="C785" s="107"/>
      <c r="D785" s="107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52"/>
      <c r="U785" s="52"/>
      <c r="V785" s="52"/>
      <c r="W785" s="52"/>
      <c r="X785" s="52"/>
      <c r="Y785" s="52"/>
      <c r="Z785" s="52"/>
      <c r="AA785" s="52"/>
      <c r="AB785" s="52"/>
      <c r="AC785" s="52"/>
    </row>
    <row r="786" spans="1:29" s="50" customFormat="1" x14ac:dyDescent="0.25">
      <c r="A786" s="107"/>
      <c r="B786" s="107"/>
      <c r="C786" s="107"/>
      <c r="D786" s="107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52"/>
      <c r="U786" s="52"/>
      <c r="V786" s="52"/>
      <c r="W786" s="52"/>
      <c r="X786" s="52"/>
      <c r="Y786" s="52"/>
      <c r="Z786" s="52"/>
      <c r="AA786" s="52"/>
      <c r="AB786" s="52"/>
      <c r="AC786" s="52"/>
    </row>
    <row r="787" spans="1:29" s="50" customFormat="1" x14ac:dyDescent="0.25">
      <c r="A787" s="107"/>
      <c r="B787" s="107"/>
      <c r="C787" s="107"/>
      <c r="D787" s="107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52"/>
      <c r="U787" s="52"/>
      <c r="V787" s="52"/>
      <c r="W787" s="52"/>
      <c r="X787" s="52"/>
      <c r="Y787" s="52"/>
      <c r="Z787" s="52"/>
      <c r="AA787" s="52"/>
      <c r="AB787" s="52"/>
      <c r="AC787" s="52"/>
    </row>
    <row r="788" spans="1:29" s="50" customFormat="1" x14ac:dyDescent="0.25">
      <c r="A788" s="107"/>
      <c r="B788" s="107"/>
      <c r="C788" s="107"/>
      <c r="D788" s="107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52"/>
      <c r="U788" s="52"/>
      <c r="V788" s="52"/>
      <c r="W788" s="52"/>
      <c r="X788" s="52"/>
      <c r="Y788" s="52"/>
      <c r="Z788" s="52"/>
      <c r="AA788" s="52"/>
      <c r="AB788" s="52"/>
      <c r="AC788" s="52"/>
    </row>
    <row r="789" spans="1:29" s="50" customFormat="1" x14ac:dyDescent="0.25">
      <c r="A789" s="107"/>
      <c r="B789" s="107"/>
      <c r="C789" s="107"/>
      <c r="D789" s="107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52"/>
      <c r="U789" s="52"/>
      <c r="V789" s="52"/>
      <c r="W789" s="52"/>
      <c r="X789" s="52"/>
      <c r="Y789" s="52"/>
      <c r="Z789" s="52"/>
      <c r="AA789" s="52"/>
      <c r="AB789" s="52"/>
      <c r="AC789" s="52"/>
    </row>
    <row r="790" spans="1:29" s="50" customFormat="1" x14ac:dyDescent="0.25">
      <c r="A790" s="107"/>
      <c r="B790" s="107"/>
      <c r="C790" s="107"/>
      <c r="D790" s="107"/>
      <c r="E790" s="107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52"/>
      <c r="U790" s="52"/>
      <c r="V790" s="52"/>
      <c r="W790" s="52"/>
      <c r="X790" s="52"/>
      <c r="Y790" s="52"/>
      <c r="Z790" s="52"/>
      <c r="AA790" s="52"/>
      <c r="AB790" s="52"/>
      <c r="AC790" s="52"/>
    </row>
    <row r="791" spans="1:29" s="50" customFormat="1" x14ac:dyDescent="0.25">
      <c r="A791" s="107"/>
      <c r="B791" s="107"/>
      <c r="C791" s="107"/>
      <c r="D791" s="107"/>
      <c r="E791" s="107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52"/>
      <c r="U791" s="52"/>
      <c r="V791" s="52"/>
      <c r="W791" s="52"/>
      <c r="X791" s="52"/>
      <c r="Y791" s="52"/>
      <c r="Z791" s="52"/>
      <c r="AA791" s="52"/>
      <c r="AB791" s="52"/>
      <c r="AC791" s="52"/>
    </row>
    <row r="792" spans="1:29" s="50" customFormat="1" x14ac:dyDescent="0.25">
      <c r="A792" s="107"/>
      <c r="B792" s="107"/>
      <c r="C792" s="107"/>
      <c r="D792" s="107"/>
      <c r="E792" s="107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52"/>
      <c r="U792" s="52"/>
      <c r="V792" s="52"/>
      <c r="W792" s="52"/>
      <c r="X792" s="52"/>
      <c r="Y792" s="52"/>
      <c r="Z792" s="52"/>
      <c r="AA792" s="52"/>
      <c r="AB792" s="52"/>
      <c r="AC792" s="52"/>
    </row>
    <row r="793" spans="1:29" s="50" customFormat="1" x14ac:dyDescent="0.25">
      <c r="A793" s="107"/>
      <c r="B793" s="107"/>
      <c r="C793" s="107"/>
      <c r="D793" s="107"/>
      <c r="E793" s="107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52"/>
      <c r="U793" s="52"/>
      <c r="V793" s="52"/>
      <c r="W793" s="52"/>
      <c r="X793" s="52"/>
      <c r="Y793" s="52"/>
      <c r="Z793" s="52"/>
      <c r="AA793" s="52"/>
      <c r="AB793" s="52"/>
      <c r="AC793" s="52"/>
    </row>
    <row r="794" spans="1:29" s="50" customFormat="1" x14ac:dyDescent="0.25">
      <c r="A794" s="107"/>
      <c r="B794" s="107"/>
      <c r="C794" s="107"/>
      <c r="D794" s="107"/>
      <c r="E794" s="107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52"/>
      <c r="U794" s="52"/>
      <c r="V794" s="52"/>
      <c r="W794" s="52"/>
      <c r="X794" s="52"/>
      <c r="Y794" s="52"/>
      <c r="Z794" s="52"/>
      <c r="AA794" s="52"/>
      <c r="AB794" s="52"/>
      <c r="AC794" s="52"/>
    </row>
    <row r="795" spans="1:29" s="50" customFormat="1" x14ac:dyDescent="0.25">
      <c r="A795" s="107"/>
      <c r="B795" s="107"/>
      <c r="C795" s="107"/>
      <c r="D795" s="107"/>
      <c r="E795" s="107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52"/>
      <c r="U795" s="52"/>
      <c r="V795" s="52"/>
      <c r="W795" s="52"/>
      <c r="X795" s="52"/>
      <c r="Y795" s="52"/>
      <c r="Z795" s="52"/>
      <c r="AA795" s="52"/>
      <c r="AB795" s="52"/>
      <c r="AC795" s="52"/>
    </row>
    <row r="796" spans="1:29" s="50" customFormat="1" x14ac:dyDescent="0.25">
      <c r="A796" s="107"/>
      <c r="B796" s="107"/>
      <c r="C796" s="107"/>
      <c r="D796" s="107"/>
      <c r="E796" s="107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52"/>
      <c r="U796" s="52"/>
      <c r="V796" s="52"/>
      <c r="W796" s="52"/>
      <c r="X796" s="52"/>
      <c r="Y796" s="52"/>
      <c r="Z796" s="52"/>
      <c r="AA796" s="52"/>
      <c r="AB796" s="52"/>
      <c r="AC796" s="52"/>
    </row>
    <row r="797" spans="1:29" s="50" customFormat="1" x14ac:dyDescent="0.25">
      <c r="A797" s="107"/>
      <c r="B797" s="107"/>
      <c r="C797" s="107"/>
      <c r="D797" s="107"/>
      <c r="E797" s="107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52"/>
      <c r="U797" s="52"/>
      <c r="V797" s="52"/>
      <c r="W797" s="52"/>
      <c r="X797" s="52"/>
      <c r="Y797" s="52"/>
      <c r="Z797" s="52"/>
      <c r="AA797" s="52"/>
      <c r="AB797" s="52"/>
      <c r="AC797" s="52"/>
    </row>
    <row r="798" spans="1:29" s="50" customFormat="1" x14ac:dyDescent="0.25">
      <c r="A798" s="107"/>
      <c r="B798" s="107"/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52"/>
      <c r="U798" s="52"/>
      <c r="V798" s="52"/>
      <c r="W798" s="52"/>
      <c r="X798" s="52"/>
      <c r="Y798" s="52"/>
      <c r="Z798" s="52"/>
      <c r="AA798" s="52"/>
      <c r="AB798" s="52"/>
      <c r="AC798" s="52"/>
    </row>
    <row r="799" spans="1:29" s="50" customFormat="1" x14ac:dyDescent="0.25">
      <c r="A799" s="107"/>
      <c r="B799" s="107"/>
      <c r="C799" s="107"/>
      <c r="D799" s="107"/>
      <c r="E799" s="107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52"/>
      <c r="U799" s="52"/>
      <c r="V799" s="52"/>
      <c r="W799" s="52"/>
      <c r="X799" s="52"/>
      <c r="Y799" s="52"/>
      <c r="Z799" s="52"/>
      <c r="AA799" s="52"/>
      <c r="AB799" s="52"/>
      <c r="AC799" s="52"/>
    </row>
    <row r="800" spans="1:29" s="50" customFormat="1" x14ac:dyDescent="0.25">
      <c r="A800" s="107"/>
      <c r="B800" s="107"/>
      <c r="C800" s="107"/>
      <c r="D800" s="107"/>
      <c r="E800" s="107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52"/>
      <c r="U800" s="52"/>
      <c r="V800" s="52"/>
      <c r="W800" s="52"/>
      <c r="X800" s="52"/>
      <c r="Y800" s="52"/>
      <c r="Z800" s="52"/>
      <c r="AA800" s="52"/>
      <c r="AB800" s="52"/>
      <c r="AC800" s="52"/>
    </row>
    <row r="801" spans="1:29" s="50" customFormat="1" x14ac:dyDescent="0.25">
      <c r="A801" s="107"/>
      <c r="B801" s="107"/>
      <c r="C801" s="107"/>
      <c r="D801" s="107"/>
      <c r="E801" s="107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52"/>
      <c r="U801" s="52"/>
      <c r="V801" s="52"/>
      <c r="W801" s="52"/>
      <c r="X801" s="52"/>
      <c r="Y801" s="52"/>
      <c r="Z801" s="52"/>
      <c r="AA801" s="52"/>
      <c r="AB801" s="52"/>
      <c r="AC801" s="52"/>
    </row>
    <row r="802" spans="1:29" s="50" customFormat="1" x14ac:dyDescent="0.25">
      <c r="A802" s="107"/>
      <c r="B802" s="107"/>
      <c r="C802" s="107"/>
      <c r="D802" s="107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52"/>
      <c r="U802" s="52"/>
      <c r="V802" s="52"/>
      <c r="W802" s="52"/>
      <c r="X802" s="52"/>
      <c r="Y802" s="52"/>
      <c r="Z802" s="52"/>
      <c r="AA802" s="52"/>
      <c r="AB802" s="52"/>
      <c r="AC802" s="52"/>
    </row>
    <row r="803" spans="1:29" s="50" customFormat="1" x14ac:dyDescent="0.25">
      <c r="A803" s="107"/>
      <c r="B803" s="107"/>
      <c r="C803" s="107"/>
      <c r="D803" s="107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52"/>
      <c r="U803" s="52"/>
      <c r="V803" s="52"/>
      <c r="W803" s="52"/>
      <c r="X803" s="52"/>
      <c r="Y803" s="52"/>
      <c r="Z803" s="52"/>
      <c r="AA803" s="52"/>
      <c r="AB803" s="52"/>
      <c r="AC803" s="52"/>
    </row>
    <row r="804" spans="1:29" s="50" customFormat="1" x14ac:dyDescent="0.25">
      <c r="A804" s="107"/>
      <c r="B804" s="107"/>
      <c r="C804" s="107"/>
      <c r="D804" s="107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52"/>
      <c r="U804" s="52"/>
      <c r="V804" s="52"/>
      <c r="W804" s="52"/>
      <c r="X804" s="52"/>
      <c r="Y804" s="52"/>
      <c r="Z804" s="52"/>
      <c r="AA804" s="52"/>
      <c r="AB804" s="52"/>
      <c r="AC804" s="52"/>
    </row>
    <row r="805" spans="1:29" s="50" customFormat="1" x14ac:dyDescent="0.25">
      <c r="A805" s="107"/>
      <c r="B805" s="107"/>
      <c r="C805" s="107"/>
      <c r="D805" s="107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52"/>
      <c r="U805" s="52"/>
      <c r="V805" s="52"/>
      <c r="W805" s="52"/>
      <c r="X805" s="52"/>
      <c r="Y805" s="52"/>
      <c r="Z805" s="52"/>
      <c r="AA805" s="52"/>
      <c r="AB805" s="52"/>
      <c r="AC805" s="52"/>
    </row>
    <row r="806" spans="1:29" s="50" customFormat="1" x14ac:dyDescent="0.25">
      <c r="A806" s="107"/>
      <c r="B806" s="107"/>
      <c r="C806" s="107"/>
      <c r="D806" s="107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52"/>
      <c r="U806" s="52"/>
      <c r="V806" s="52"/>
      <c r="W806" s="52"/>
      <c r="X806" s="52"/>
      <c r="Y806" s="52"/>
      <c r="Z806" s="52"/>
      <c r="AA806" s="52"/>
      <c r="AB806" s="52"/>
      <c r="AC806" s="52"/>
    </row>
    <row r="807" spans="1:29" s="50" customFormat="1" x14ac:dyDescent="0.25">
      <c r="A807" s="107"/>
      <c r="B807" s="107"/>
      <c r="C807" s="107"/>
      <c r="D807" s="107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52"/>
      <c r="U807" s="52"/>
      <c r="V807" s="52"/>
      <c r="W807" s="52"/>
      <c r="X807" s="52"/>
      <c r="Y807" s="52"/>
      <c r="Z807" s="52"/>
      <c r="AA807" s="52"/>
      <c r="AB807" s="52"/>
      <c r="AC807" s="52"/>
    </row>
    <row r="808" spans="1:29" s="50" customFormat="1" x14ac:dyDescent="0.25">
      <c r="A808" s="107"/>
      <c r="B808" s="107"/>
      <c r="C808" s="107"/>
      <c r="D808" s="107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52"/>
      <c r="U808" s="52"/>
      <c r="V808" s="52"/>
      <c r="W808" s="52"/>
      <c r="X808" s="52"/>
      <c r="Y808" s="52"/>
      <c r="Z808" s="52"/>
      <c r="AA808" s="52"/>
      <c r="AB808" s="52"/>
      <c r="AC808" s="52"/>
    </row>
    <row r="809" spans="1:29" s="50" customFormat="1" x14ac:dyDescent="0.25">
      <c r="A809" s="107"/>
      <c r="B809" s="107"/>
      <c r="C809" s="107"/>
      <c r="D809" s="107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52"/>
      <c r="U809" s="52"/>
      <c r="V809" s="52"/>
      <c r="W809" s="52"/>
      <c r="X809" s="52"/>
      <c r="Y809" s="52"/>
      <c r="Z809" s="52"/>
      <c r="AA809" s="52"/>
      <c r="AB809" s="52"/>
      <c r="AC809" s="52"/>
    </row>
    <row r="810" spans="1:29" s="50" customFormat="1" x14ac:dyDescent="0.25">
      <c r="A810" s="107"/>
      <c r="B810" s="107"/>
      <c r="C810" s="107"/>
      <c r="D810" s="107"/>
      <c r="E810" s="107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52"/>
      <c r="U810" s="52"/>
      <c r="V810" s="52"/>
      <c r="W810" s="52"/>
      <c r="X810" s="52"/>
      <c r="Y810" s="52"/>
      <c r="Z810" s="52"/>
      <c r="AA810" s="52"/>
      <c r="AB810" s="52"/>
      <c r="AC810" s="52"/>
    </row>
    <row r="811" spans="1:29" s="50" customFormat="1" x14ac:dyDescent="0.25">
      <c r="A811" s="107"/>
      <c r="B811" s="107"/>
      <c r="C811" s="107"/>
      <c r="D811" s="107"/>
      <c r="E811" s="107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52"/>
      <c r="U811" s="52"/>
      <c r="V811" s="52"/>
      <c r="W811" s="52"/>
      <c r="X811" s="52"/>
      <c r="Y811" s="52"/>
      <c r="Z811" s="52"/>
      <c r="AA811" s="52"/>
      <c r="AB811" s="52"/>
      <c r="AC811" s="52"/>
    </row>
    <row r="812" spans="1:29" s="50" customFormat="1" x14ac:dyDescent="0.25">
      <c r="A812" s="107"/>
      <c r="B812" s="107"/>
      <c r="C812" s="107"/>
      <c r="D812" s="107"/>
      <c r="E812" s="107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52"/>
      <c r="U812" s="52"/>
      <c r="V812" s="52"/>
      <c r="W812" s="52"/>
      <c r="X812" s="52"/>
      <c r="Y812" s="52"/>
      <c r="Z812" s="52"/>
      <c r="AA812" s="52"/>
      <c r="AB812" s="52"/>
      <c r="AC812" s="52"/>
    </row>
    <row r="813" spans="1:29" s="50" customFormat="1" x14ac:dyDescent="0.25">
      <c r="A813" s="107"/>
      <c r="B813" s="107"/>
      <c r="C813" s="107"/>
      <c r="D813" s="107"/>
      <c r="E813" s="107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52"/>
      <c r="U813" s="52"/>
      <c r="V813" s="52"/>
      <c r="W813" s="52"/>
      <c r="X813" s="52"/>
      <c r="Y813" s="52"/>
      <c r="Z813" s="52"/>
      <c r="AA813" s="52"/>
      <c r="AB813" s="52"/>
      <c r="AC813" s="52"/>
    </row>
    <row r="814" spans="1:29" s="50" customFormat="1" x14ac:dyDescent="0.25">
      <c r="A814" s="107"/>
      <c r="B814" s="107"/>
      <c r="C814" s="107"/>
      <c r="D814" s="107"/>
      <c r="E814" s="107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52"/>
      <c r="U814" s="52"/>
      <c r="V814" s="52"/>
      <c r="W814" s="52"/>
      <c r="X814" s="52"/>
      <c r="Y814" s="52"/>
      <c r="Z814" s="52"/>
      <c r="AA814" s="52"/>
      <c r="AB814" s="52"/>
      <c r="AC814" s="52"/>
    </row>
    <row r="815" spans="1:29" s="50" customFormat="1" x14ac:dyDescent="0.25">
      <c r="A815" s="107"/>
      <c r="B815" s="107"/>
      <c r="C815" s="107"/>
      <c r="D815" s="107"/>
      <c r="E815" s="107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52"/>
      <c r="U815" s="52"/>
      <c r="V815" s="52"/>
      <c r="W815" s="52"/>
      <c r="X815" s="52"/>
      <c r="Y815" s="52"/>
      <c r="Z815" s="52"/>
      <c r="AA815" s="52"/>
      <c r="AB815" s="52"/>
      <c r="AC815" s="52"/>
    </row>
    <row r="816" spans="1:29" s="50" customFormat="1" x14ac:dyDescent="0.25">
      <c r="A816" s="107"/>
      <c r="B816" s="107"/>
      <c r="C816" s="107"/>
      <c r="D816" s="107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52"/>
      <c r="U816" s="52"/>
      <c r="V816" s="52"/>
      <c r="W816" s="52"/>
      <c r="X816" s="52"/>
      <c r="Y816" s="52"/>
      <c r="Z816" s="52"/>
      <c r="AA816" s="52"/>
      <c r="AB816" s="52"/>
      <c r="AC816" s="52"/>
    </row>
    <row r="817" spans="1:29" s="50" customFormat="1" x14ac:dyDescent="0.25">
      <c r="A817" s="107"/>
      <c r="B817" s="107"/>
      <c r="C817" s="107"/>
      <c r="D817" s="107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52"/>
      <c r="U817" s="52"/>
      <c r="V817" s="52"/>
      <c r="W817" s="52"/>
      <c r="X817" s="52"/>
      <c r="Y817" s="52"/>
      <c r="Z817" s="52"/>
      <c r="AA817" s="52"/>
      <c r="AB817" s="52"/>
      <c r="AC817" s="52"/>
    </row>
    <row r="818" spans="1:29" s="50" customFormat="1" x14ac:dyDescent="0.25">
      <c r="A818" s="107"/>
      <c r="B818" s="107"/>
      <c r="C818" s="107"/>
      <c r="D818" s="107"/>
      <c r="E818" s="107"/>
      <c r="F818" s="107"/>
      <c r="G818" s="107"/>
      <c r="H818" s="107"/>
      <c r="I818" s="107"/>
      <c r="J818" s="107"/>
      <c r="K818" s="107"/>
      <c r="L818" s="107"/>
      <c r="M818" s="107"/>
      <c r="N818" s="107"/>
      <c r="O818" s="107"/>
      <c r="P818" s="107"/>
      <c r="Q818" s="107"/>
      <c r="R818" s="107"/>
      <c r="S818" s="107"/>
      <c r="T818" s="52"/>
      <c r="U818" s="52"/>
      <c r="V818" s="52"/>
      <c r="W818" s="52"/>
      <c r="X818" s="52"/>
      <c r="Y818" s="52"/>
      <c r="Z818" s="52"/>
      <c r="AA818" s="52"/>
      <c r="AB818" s="52"/>
      <c r="AC818" s="52"/>
    </row>
    <row r="819" spans="1:29" s="50" customFormat="1" x14ac:dyDescent="0.25">
      <c r="A819" s="107"/>
      <c r="B819" s="107"/>
      <c r="C819" s="107"/>
      <c r="D819" s="107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52"/>
      <c r="U819" s="52"/>
      <c r="V819" s="52"/>
      <c r="W819" s="52"/>
      <c r="X819" s="52"/>
      <c r="Y819" s="52"/>
      <c r="Z819" s="52"/>
      <c r="AA819" s="52"/>
      <c r="AB819" s="52"/>
      <c r="AC819" s="52"/>
    </row>
    <row r="820" spans="1:29" s="50" customFormat="1" x14ac:dyDescent="0.25">
      <c r="A820" s="107"/>
      <c r="B820" s="107"/>
      <c r="C820" s="107"/>
      <c r="D820" s="107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52"/>
      <c r="U820" s="52"/>
      <c r="V820" s="52"/>
      <c r="W820" s="52"/>
      <c r="X820" s="52"/>
      <c r="Y820" s="52"/>
      <c r="Z820" s="52"/>
      <c r="AA820" s="52"/>
      <c r="AB820" s="52"/>
      <c r="AC820" s="52"/>
    </row>
    <row r="821" spans="1:29" s="50" customFormat="1" x14ac:dyDescent="0.25">
      <c r="A821" s="107"/>
      <c r="B821" s="107"/>
      <c r="C821" s="107"/>
      <c r="D821" s="107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52"/>
      <c r="U821" s="52"/>
      <c r="V821" s="52"/>
      <c r="W821" s="52"/>
      <c r="X821" s="52"/>
      <c r="Y821" s="52"/>
      <c r="Z821" s="52"/>
      <c r="AA821" s="52"/>
      <c r="AB821" s="52"/>
      <c r="AC821" s="52"/>
    </row>
    <row r="822" spans="1:29" s="50" customFormat="1" x14ac:dyDescent="0.25">
      <c r="A822" s="107"/>
      <c r="B822" s="107"/>
      <c r="C822" s="107"/>
      <c r="D822" s="107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52"/>
      <c r="U822" s="52"/>
      <c r="V822" s="52"/>
      <c r="W822" s="52"/>
      <c r="X822" s="52"/>
      <c r="Y822" s="52"/>
      <c r="Z822" s="52"/>
      <c r="AA822" s="52"/>
      <c r="AB822" s="52"/>
      <c r="AC822" s="52"/>
    </row>
    <row r="823" spans="1:29" s="50" customFormat="1" x14ac:dyDescent="0.25">
      <c r="A823" s="107"/>
      <c r="B823" s="107"/>
      <c r="C823" s="107"/>
      <c r="D823" s="107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52"/>
      <c r="U823" s="52"/>
      <c r="V823" s="52"/>
      <c r="W823" s="52"/>
      <c r="X823" s="52"/>
      <c r="Y823" s="52"/>
      <c r="Z823" s="52"/>
      <c r="AA823" s="52"/>
      <c r="AB823" s="52"/>
      <c r="AC823" s="52"/>
    </row>
    <row r="824" spans="1:29" s="50" customFormat="1" x14ac:dyDescent="0.25">
      <c r="A824" s="107"/>
      <c r="B824" s="107"/>
      <c r="C824" s="107"/>
      <c r="D824" s="107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52"/>
      <c r="U824" s="52"/>
      <c r="V824" s="52"/>
      <c r="W824" s="52"/>
      <c r="X824" s="52"/>
      <c r="Y824" s="52"/>
      <c r="Z824" s="52"/>
      <c r="AA824" s="52"/>
      <c r="AB824" s="52"/>
      <c r="AC824" s="52"/>
    </row>
    <row r="825" spans="1:29" s="50" customFormat="1" x14ac:dyDescent="0.25">
      <c r="A825" s="107"/>
      <c r="B825" s="107"/>
      <c r="C825" s="107"/>
      <c r="D825" s="107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52"/>
      <c r="U825" s="52"/>
      <c r="V825" s="52"/>
      <c r="W825" s="52"/>
      <c r="X825" s="52"/>
      <c r="Y825" s="52"/>
      <c r="Z825" s="52"/>
      <c r="AA825" s="52"/>
      <c r="AB825" s="52"/>
      <c r="AC825" s="52"/>
    </row>
    <row r="826" spans="1:29" s="50" customFormat="1" x14ac:dyDescent="0.25">
      <c r="A826" s="107"/>
      <c r="B826" s="107"/>
      <c r="C826" s="107"/>
      <c r="D826" s="107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52"/>
      <c r="U826" s="52"/>
      <c r="V826" s="52"/>
      <c r="W826" s="52"/>
      <c r="X826" s="52"/>
      <c r="Y826" s="52"/>
      <c r="Z826" s="52"/>
      <c r="AA826" s="52"/>
      <c r="AB826" s="52"/>
      <c r="AC826" s="52"/>
    </row>
    <row r="827" spans="1:29" s="50" customFormat="1" x14ac:dyDescent="0.25">
      <c r="A827" s="107"/>
      <c r="B827" s="107"/>
      <c r="C827" s="107"/>
      <c r="D827" s="107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52"/>
      <c r="U827" s="52"/>
      <c r="V827" s="52"/>
      <c r="W827" s="52"/>
      <c r="X827" s="52"/>
      <c r="Y827" s="52"/>
      <c r="Z827" s="52"/>
      <c r="AA827" s="52"/>
      <c r="AB827" s="52"/>
      <c r="AC827" s="52"/>
    </row>
    <row r="828" spans="1:29" s="50" customFormat="1" x14ac:dyDescent="0.25">
      <c r="A828" s="107"/>
      <c r="B828" s="107"/>
      <c r="C828" s="107"/>
      <c r="D828" s="107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52"/>
      <c r="U828" s="52"/>
      <c r="V828" s="52"/>
      <c r="W828" s="52"/>
      <c r="X828" s="52"/>
      <c r="Y828" s="52"/>
      <c r="Z828" s="52"/>
      <c r="AA828" s="52"/>
      <c r="AB828" s="52"/>
      <c r="AC828" s="52"/>
    </row>
    <row r="829" spans="1:29" s="50" customFormat="1" x14ac:dyDescent="0.25">
      <c r="A829" s="107"/>
      <c r="B829" s="107"/>
      <c r="C829" s="107"/>
      <c r="D829" s="107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52"/>
      <c r="U829" s="52"/>
      <c r="V829" s="52"/>
      <c r="W829" s="52"/>
      <c r="X829" s="52"/>
      <c r="Y829" s="52"/>
      <c r="Z829" s="52"/>
      <c r="AA829" s="52"/>
      <c r="AB829" s="52"/>
      <c r="AC829" s="52"/>
    </row>
    <row r="830" spans="1:29" s="50" customFormat="1" x14ac:dyDescent="0.25">
      <c r="A830" s="107"/>
      <c r="B830" s="107"/>
      <c r="C830" s="107"/>
      <c r="D830" s="107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52"/>
      <c r="U830" s="52"/>
      <c r="V830" s="52"/>
      <c r="W830" s="52"/>
      <c r="X830" s="52"/>
      <c r="Y830" s="52"/>
      <c r="Z830" s="52"/>
      <c r="AA830" s="52"/>
      <c r="AB830" s="52"/>
      <c r="AC830" s="52"/>
    </row>
    <row r="831" spans="1:29" s="50" customFormat="1" x14ac:dyDescent="0.25">
      <c r="A831" s="107"/>
      <c r="B831" s="107"/>
      <c r="C831" s="107"/>
      <c r="D831" s="107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52"/>
      <c r="U831" s="52"/>
      <c r="V831" s="52"/>
      <c r="W831" s="52"/>
      <c r="X831" s="52"/>
      <c r="Y831" s="52"/>
      <c r="Z831" s="52"/>
      <c r="AA831" s="52"/>
      <c r="AB831" s="52"/>
      <c r="AC831" s="52"/>
    </row>
    <row r="832" spans="1:29" s="50" customFormat="1" x14ac:dyDescent="0.25">
      <c r="A832" s="107"/>
      <c r="B832" s="107"/>
      <c r="C832" s="107"/>
      <c r="D832" s="107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52"/>
      <c r="U832" s="52"/>
      <c r="V832" s="52"/>
      <c r="W832" s="52"/>
      <c r="X832" s="52"/>
      <c r="Y832" s="52"/>
      <c r="Z832" s="52"/>
      <c r="AA832" s="52"/>
      <c r="AB832" s="52"/>
      <c r="AC832" s="52"/>
    </row>
    <row r="833" spans="1:29" s="50" customFormat="1" x14ac:dyDescent="0.25">
      <c r="A833" s="107"/>
      <c r="B833" s="107"/>
      <c r="C833" s="107"/>
      <c r="D833" s="107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52"/>
      <c r="U833" s="52"/>
      <c r="V833" s="52"/>
      <c r="W833" s="52"/>
      <c r="X833" s="52"/>
      <c r="Y833" s="52"/>
      <c r="Z833" s="52"/>
      <c r="AA833" s="52"/>
      <c r="AB833" s="52"/>
      <c r="AC833" s="52"/>
    </row>
    <row r="834" spans="1:29" s="50" customFormat="1" x14ac:dyDescent="0.25">
      <c r="A834" s="107"/>
      <c r="B834" s="107"/>
      <c r="C834" s="107"/>
      <c r="D834" s="107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52"/>
      <c r="U834" s="52"/>
      <c r="V834" s="52"/>
      <c r="W834" s="52"/>
      <c r="X834" s="52"/>
      <c r="Y834" s="52"/>
      <c r="Z834" s="52"/>
      <c r="AA834" s="52"/>
      <c r="AB834" s="52"/>
      <c r="AC834" s="52"/>
    </row>
    <row r="835" spans="1:29" s="50" customFormat="1" x14ac:dyDescent="0.25">
      <c r="A835" s="107"/>
      <c r="B835" s="107"/>
      <c r="C835" s="107"/>
      <c r="D835" s="107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52"/>
      <c r="U835" s="52"/>
      <c r="V835" s="52"/>
      <c r="W835" s="52"/>
      <c r="X835" s="52"/>
      <c r="Y835" s="52"/>
      <c r="Z835" s="52"/>
      <c r="AA835" s="52"/>
      <c r="AB835" s="52"/>
      <c r="AC835" s="52"/>
    </row>
    <row r="836" spans="1:29" s="50" customFormat="1" x14ac:dyDescent="0.25">
      <c r="A836" s="107"/>
      <c r="B836" s="107"/>
      <c r="C836" s="107"/>
      <c r="D836" s="107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52"/>
      <c r="U836" s="52"/>
      <c r="V836" s="52"/>
      <c r="W836" s="52"/>
      <c r="X836" s="52"/>
      <c r="Y836" s="52"/>
      <c r="Z836" s="52"/>
      <c r="AA836" s="52"/>
      <c r="AB836" s="52"/>
      <c r="AC836" s="52"/>
    </row>
    <row r="837" spans="1:29" s="50" customFormat="1" x14ac:dyDescent="0.25">
      <c r="A837" s="107"/>
      <c r="B837" s="107"/>
      <c r="C837" s="107"/>
      <c r="D837" s="107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52"/>
      <c r="U837" s="52"/>
      <c r="V837" s="52"/>
      <c r="W837" s="52"/>
      <c r="X837" s="52"/>
      <c r="Y837" s="52"/>
      <c r="Z837" s="52"/>
      <c r="AA837" s="52"/>
      <c r="AB837" s="52"/>
      <c r="AC837" s="52"/>
    </row>
    <row r="838" spans="1:29" s="50" customFormat="1" x14ac:dyDescent="0.25">
      <c r="A838" s="107"/>
      <c r="B838" s="107"/>
      <c r="C838" s="107"/>
      <c r="D838" s="107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52"/>
      <c r="U838" s="52"/>
      <c r="V838" s="52"/>
      <c r="W838" s="52"/>
      <c r="X838" s="52"/>
      <c r="Y838" s="52"/>
      <c r="Z838" s="52"/>
      <c r="AA838" s="52"/>
      <c r="AB838" s="52"/>
      <c r="AC838" s="52"/>
    </row>
    <row r="839" spans="1:29" s="50" customFormat="1" x14ac:dyDescent="0.25">
      <c r="A839" s="107"/>
      <c r="B839" s="107"/>
      <c r="C839" s="107"/>
      <c r="D839" s="107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52"/>
      <c r="U839" s="52"/>
      <c r="V839" s="52"/>
      <c r="W839" s="52"/>
      <c r="X839" s="52"/>
      <c r="Y839" s="52"/>
      <c r="Z839" s="52"/>
      <c r="AA839" s="52"/>
      <c r="AB839" s="52"/>
      <c r="AC839" s="52"/>
    </row>
    <row r="840" spans="1:29" s="50" customFormat="1" x14ac:dyDescent="0.25">
      <c r="A840" s="107"/>
      <c r="B840" s="107"/>
      <c r="C840" s="107"/>
      <c r="D840" s="107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52"/>
      <c r="U840" s="52"/>
      <c r="V840" s="52"/>
      <c r="W840" s="52"/>
      <c r="X840" s="52"/>
      <c r="Y840" s="52"/>
      <c r="Z840" s="52"/>
      <c r="AA840" s="52"/>
      <c r="AB840" s="52"/>
      <c r="AC840" s="52"/>
    </row>
    <row r="841" spans="1:29" s="50" customFormat="1" x14ac:dyDescent="0.25">
      <c r="A841" s="107"/>
      <c r="B841" s="107"/>
      <c r="C841" s="107"/>
      <c r="D841" s="107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52"/>
      <c r="U841" s="52"/>
      <c r="V841" s="52"/>
      <c r="W841" s="52"/>
      <c r="X841" s="52"/>
      <c r="Y841" s="52"/>
      <c r="Z841" s="52"/>
      <c r="AA841" s="52"/>
      <c r="AB841" s="52"/>
      <c r="AC841" s="52"/>
    </row>
    <row r="842" spans="1:29" s="50" customFormat="1" x14ac:dyDescent="0.25">
      <c r="A842" s="107"/>
      <c r="B842" s="107"/>
      <c r="C842" s="107"/>
      <c r="D842" s="107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52"/>
      <c r="U842" s="52"/>
      <c r="V842" s="52"/>
      <c r="W842" s="52"/>
      <c r="X842" s="52"/>
      <c r="Y842" s="52"/>
      <c r="Z842" s="52"/>
      <c r="AA842" s="52"/>
      <c r="AB842" s="52"/>
      <c r="AC842" s="52"/>
    </row>
    <row r="843" spans="1:29" s="50" customFormat="1" x14ac:dyDescent="0.25">
      <c r="A843" s="107"/>
      <c r="B843" s="107"/>
      <c r="C843" s="107"/>
      <c r="D843" s="107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52"/>
      <c r="U843" s="52"/>
      <c r="V843" s="52"/>
      <c r="W843" s="52"/>
      <c r="X843" s="52"/>
      <c r="Y843" s="52"/>
      <c r="Z843" s="52"/>
      <c r="AA843" s="52"/>
      <c r="AB843" s="52"/>
      <c r="AC843" s="52"/>
    </row>
    <row r="844" spans="1:29" s="50" customFormat="1" x14ac:dyDescent="0.25">
      <c r="A844" s="107"/>
      <c r="B844" s="107"/>
      <c r="C844" s="107"/>
      <c r="D844" s="107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52"/>
      <c r="U844" s="52"/>
      <c r="V844" s="52"/>
      <c r="W844" s="52"/>
      <c r="X844" s="52"/>
      <c r="Y844" s="52"/>
      <c r="Z844" s="52"/>
      <c r="AA844" s="52"/>
      <c r="AB844" s="52"/>
      <c r="AC844" s="52"/>
    </row>
    <row r="845" spans="1:29" s="50" customFormat="1" x14ac:dyDescent="0.25">
      <c r="A845" s="107"/>
      <c r="B845" s="107"/>
      <c r="C845" s="107"/>
      <c r="D845" s="107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52"/>
      <c r="U845" s="52"/>
      <c r="V845" s="52"/>
      <c r="W845" s="52"/>
      <c r="X845" s="52"/>
      <c r="Y845" s="52"/>
      <c r="Z845" s="52"/>
      <c r="AA845" s="52"/>
      <c r="AB845" s="52"/>
      <c r="AC845" s="52"/>
    </row>
    <row r="846" spans="1:29" s="50" customFormat="1" x14ac:dyDescent="0.25">
      <c r="A846" s="107"/>
      <c r="B846" s="107"/>
      <c r="C846" s="107"/>
      <c r="D846" s="107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52"/>
      <c r="U846" s="52"/>
      <c r="V846" s="52"/>
      <c r="W846" s="52"/>
      <c r="X846" s="52"/>
      <c r="Y846" s="52"/>
      <c r="Z846" s="52"/>
      <c r="AA846" s="52"/>
      <c r="AB846" s="52"/>
      <c r="AC846" s="52"/>
    </row>
    <row r="847" spans="1:29" s="50" customFormat="1" x14ac:dyDescent="0.25">
      <c r="A847" s="107"/>
      <c r="B847" s="107"/>
      <c r="C847" s="107"/>
      <c r="D847" s="107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52"/>
      <c r="U847" s="52"/>
      <c r="V847" s="52"/>
      <c r="W847" s="52"/>
      <c r="X847" s="52"/>
      <c r="Y847" s="52"/>
      <c r="Z847" s="52"/>
      <c r="AA847" s="52"/>
      <c r="AB847" s="52"/>
      <c r="AC847" s="52"/>
    </row>
    <row r="848" spans="1:29" s="50" customFormat="1" x14ac:dyDescent="0.25">
      <c r="A848" s="107"/>
      <c r="B848" s="107"/>
      <c r="C848" s="107"/>
      <c r="D848" s="107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52"/>
      <c r="U848" s="52"/>
      <c r="V848" s="52"/>
      <c r="W848" s="52"/>
      <c r="X848" s="52"/>
      <c r="Y848" s="52"/>
      <c r="Z848" s="52"/>
      <c r="AA848" s="52"/>
      <c r="AB848" s="52"/>
      <c r="AC848" s="52"/>
    </row>
    <row r="849" spans="1:29" s="50" customFormat="1" x14ac:dyDescent="0.25">
      <c r="A849" s="107"/>
      <c r="B849" s="107"/>
      <c r="C849" s="107"/>
      <c r="D849" s="107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52"/>
      <c r="U849" s="52"/>
      <c r="V849" s="52"/>
      <c r="W849" s="52"/>
      <c r="X849" s="52"/>
      <c r="Y849" s="52"/>
      <c r="Z849" s="52"/>
      <c r="AA849" s="52"/>
      <c r="AB849" s="52"/>
      <c r="AC849" s="52"/>
    </row>
    <row r="850" spans="1:29" s="50" customFormat="1" x14ac:dyDescent="0.25">
      <c r="A850" s="107"/>
      <c r="B850" s="107"/>
      <c r="C850" s="107"/>
      <c r="D850" s="107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52"/>
      <c r="U850" s="52"/>
      <c r="V850" s="52"/>
      <c r="W850" s="52"/>
      <c r="X850" s="52"/>
      <c r="Y850" s="52"/>
      <c r="Z850" s="52"/>
      <c r="AA850" s="52"/>
      <c r="AB850" s="52"/>
      <c r="AC850" s="52"/>
    </row>
    <row r="851" spans="1:29" s="50" customFormat="1" x14ac:dyDescent="0.25">
      <c r="A851" s="107"/>
      <c r="B851" s="107"/>
      <c r="C851" s="107"/>
      <c r="D851" s="107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52"/>
      <c r="U851" s="52"/>
      <c r="V851" s="52"/>
      <c r="W851" s="52"/>
      <c r="X851" s="52"/>
      <c r="Y851" s="52"/>
      <c r="Z851" s="52"/>
      <c r="AA851" s="52"/>
      <c r="AB851" s="52"/>
      <c r="AC851" s="52"/>
    </row>
    <row r="852" spans="1:29" s="50" customFormat="1" x14ac:dyDescent="0.25">
      <c r="A852" s="107"/>
      <c r="B852" s="107"/>
      <c r="C852" s="107"/>
      <c r="D852" s="107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52"/>
      <c r="U852" s="52"/>
      <c r="V852" s="52"/>
      <c r="W852" s="52"/>
      <c r="X852" s="52"/>
      <c r="Y852" s="52"/>
      <c r="Z852" s="52"/>
      <c r="AA852" s="52"/>
      <c r="AB852" s="52"/>
      <c r="AC852" s="52"/>
    </row>
    <row r="853" spans="1:29" s="50" customFormat="1" x14ac:dyDescent="0.25">
      <c r="A853" s="107"/>
      <c r="B853" s="107"/>
      <c r="C853" s="107"/>
      <c r="D853" s="107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52"/>
      <c r="U853" s="52"/>
      <c r="V853" s="52"/>
      <c r="W853" s="52"/>
      <c r="X853" s="52"/>
      <c r="Y853" s="52"/>
      <c r="Z853" s="52"/>
      <c r="AA853" s="52"/>
      <c r="AB853" s="52"/>
      <c r="AC853" s="52"/>
    </row>
    <row r="854" spans="1:29" s="50" customFormat="1" x14ac:dyDescent="0.25">
      <c r="A854" s="107"/>
      <c r="B854" s="107"/>
      <c r="C854" s="107"/>
      <c r="D854" s="107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52"/>
      <c r="U854" s="52"/>
      <c r="V854" s="52"/>
      <c r="W854" s="52"/>
      <c r="X854" s="52"/>
      <c r="Y854" s="52"/>
      <c r="Z854" s="52"/>
      <c r="AA854" s="52"/>
      <c r="AB854" s="52"/>
      <c r="AC854" s="52"/>
    </row>
    <row r="855" spans="1:29" s="50" customFormat="1" x14ac:dyDescent="0.25">
      <c r="A855" s="107"/>
      <c r="B855" s="107"/>
      <c r="C855" s="107"/>
      <c r="D855" s="107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52"/>
      <c r="U855" s="52"/>
      <c r="V855" s="52"/>
      <c r="W855" s="52"/>
      <c r="X855" s="52"/>
      <c r="Y855" s="52"/>
      <c r="Z855" s="52"/>
      <c r="AA855" s="52"/>
      <c r="AB855" s="52"/>
      <c r="AC855" s="52"/>
    </row>
    <row r="856" spans="1:29" s="50" customFormat="1" x14ac:dyDescent="0.25">
      <c r="A856" s="107"/>
      <c r="B856" s="107"/>
      <c r="C856" s="107"/>
      <c r="D856" s="107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52"/>
      <c r="U856" s="52"/>
      <c r="V856" s="52"/>
      <c r="W856" s="52"/>
      <c r="X856" s="52"/>
      <c r="Y856" s="52"/>
      <c r="Z856" s="52"/>
      <c r="AA856" s="52"/>
      <c r="AB856" s="52"/>
      <c r="AC856" s="52"/>
    </row>
    <row r="857" spans="1:29" s="50" customFormat="1" x14ac:dyDescent="0.25">
      <c r="A857" s="107"/>
      <c r="B857" s="107"/>
      <c r="C857" s="107"/>
      <c r="D857" s="107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52"/>
      <c r="U857" s="52"/>
      <c r="V857" s="52"/>
      <c r="W857" s="52"/>
      <c r="X857" s="52"/>
      <c r="Y857" s="52"/>
      <c r="Z857" s="52"/>
      <c r="AA857" s="52"/>
      <c r="AB857" s="52"/>
      <c r="AC857" s="52"/>
    </row>
    <row r="858" spans="1:29" s="50" customFormat="1" x14ac:dyDescent="0.25">
      <c r="A858" s="107"/>
      <c r="B858" s="107"/>
      <c r="C858" s="107"/>
      <c r="D858" s="107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52"/>
      <c r="U858" s="52"/>
      <c r="V858" s="52"/>
      <c r="W858" s="52"/>
      <c r="X858" s="52"/>
      <c r="Y858" s="52"/>
      <c r="Z858" s="52"/>
      <c r="AA858" s="52"/>
      <c r="AB858" s="52"/>
      <c r="AC858" s="52"/>
    </row>
    <row r="859" spans="1:29" s="50" customFormat="1" x14ac:dyDescent="0.25">
      <c r="A859" s="107"/>
      <c r="B859" s="107"/>
      <c r="C859" s="107"/>
      <c r="D859" s="107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52"/>
      <c r="U859" s="52"/>
      <c r="V859" s="52"/>
      <c r="W859" s="52"/>
      <c r="X859" s="52"/>
      <c r="Y859" s="52"/>
      <c r="Z859" s="52"/>
      <c r="AA859" s="52"/>
      <c r="AB859" s="52"/>
      <c r="AC859" s="52"/>
    </row>
    <row r="860" spans="1:29" s="50" customFormat="1" x14ac:dyDescent="0.25">
      <c r="A860" s="107"/>
      <c r="B860" s="107"/>
      <c r="C860" s="107"/>
      <c r="D860" s="107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52"/>
      <c r="U860" s="52"/>
      <c r="V860" s="52"/>
      <c r="W860" s="52"/>
      <c r="X860" s="52"/>
      <c r="Y860" s="52"/>
      <c r="Z860" s="52"/>
      <c r="AA860" s="52"/>
      <c r="AB860" s="52"/>
      <c r="AC860" s="52"/>
    </row>
    <row r="861" spans="1:29" s="50" customFormat="1" x14ac:dyDescent="0.25">
      <c r="A861" s="107"/>
      <c r="B861" s="107"/>
      <c r="C861" s="107"/>
      <c r="D861" s="107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52"/>
      <c r="U861" s="52"/>
      <c r="V861" s="52"/>
      <c r="W861" s="52"/>
      <c r="X861" s="52"/>
      <c r="Y861" s="52"/>
      <c r="Z861" s="52"/>
      <c r="AA861" s="52"/>
      <c r="AB861" s="52"/>
      <c r="AC861" s="52"/>
    </row>
    <row r="862" spans="1:29" s="50" customFormat="1" x14ac:dyDescent="0.25">
      <c r="A862" s="107"/>
      <c r="B862" s="107"/>
      <c r="C862" s="107"/>
      <c r="D862" s="107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52"/>
      <c r="U862" s="52"/>
      <c r="V862" s="52"/>
      <c r="W862" s="52"/>
      <c r="X862" s="52"/>
      <c r="Y862" s="52"/>
      <c r="Z862" s="52"/>
      <c r="AA862" s="52"/>
      <c r="AB862" s="52"/>
      <c r="AC862" s="52"/>
    </row>
    <row r="863" spans="1:29" s="50" customFormat="1" x14ac:dyDescent="0.25">
      <c r="A863" s="107"/>
      <c r="B863" s="107"/>
      <c r="C863" s="107"/>
      <c r="D863" s="107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52"/>
      <c r="U863" s="52"/>
      <c r="V863" s="52"/>
      <c r="W863" s="52"/>
      <c r="X863" s="52"/>
      <c r="Y863" s="52"/>
      <c r="Z863" s="52"/>
      <c r="AA863" s="52"/>
      <c r="AB863" s="52"/>
      <c r="AC863" s="52"/>
    </row>
    <row r="864" spans="1:29" s="50" customFormat="1" x14ac:dyDescent="0.25">
      <c r="A864" s="107"/>
      <c r="B864" s="107"/>
      <c r="C864" s="107"/>
      <c r="D864" s="107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52"/>
      <c r="U864" s="52"/>
      <c r="V864" s="52"/>
      <c r="W864" s="52"/>
      <c r="X864" s="52"/>
      <c r="Y864" s="52"/>
      <c r="Z864" s="52"/>
      <c r="AA864" s="52"/>
      <c r="AB864" s="52"/>
      <c r="AC864" s="52"/>
    </row>
    <row r="865" spans="1:29" s="50" customFormat="1" x14ac:dyDescent="0.25">
      <c r="A865" s="107"/>
      <c r="B865" s="107"/>
      <c r="C865" s="107"/>
      <c r="D865" s="107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52"/>
      <c r="U865" s="52"/>
      <c r="V865" s="52"/>
      <c r="W865" s="52"/>
      <c r="X865" s="52"/>
      <c r="Y865" s="52"/>
      <c r="Z865" s="52"/>
      <c r="AA865" s="52"/>
      <c r="AB865" s="52"/>
      <c r="AC865" s="52"/>
    </row>
    <row r="866" spans="1:29" s="50" customFormat="1" x14ac:dyDescent="0.25">
      <c r="A866" s="107"/>
      <c r="B866" s="107"/>
      <c r="C866" s="107"/>
      <c r="D866" s="107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52"/>
      <c r="U866" s="52"/>
      <c r="V866" s="52"/>
      <c r="W866" s="52"/>
      <c r="X866" s="52"/>
      <c r="Y866" s="52"/>
      <c r="Z866" s="52"/>
      <c r="AA866" s="52"/>
      <c r="AB866" s="52"/>
      <c r="AC866" s="52"/>
    </row>
    <row r="867" spans="1:29" s="50" customFormat="1" x14ac:dyDescent="0.25">
      <c r="A867" s="107"/>
      <c r="B867" s="107"/>
      <c r="C867" s="107"/>
      <c r="D867" s="107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52"/>
      <c r="U867" s="52"/>
      <c r="V867" s="52"/>
      <c r="W867" s="52"/>
      <c r="X867" s="52"/>
      <c r="Y867" s="52"/>
      <c r="Z867" s="52"/>
      <c r="AA867" s="52"/>
      <c r="AB867" s="52"/>
      <c r="AC867" s="52"/>
    </row>
    <row r="868" spans="1:29" s="50" customFormat="1" x14ac:dyDescent="0.25">
      <c r="A868" s="107"/>
      <c r="B868" s="107"/>
      <c r="C868" s="107"/>
      <c r="D868" s="107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52"/>
      <c r="U868" s="52"/>
      <c r="V868" s="52"/>
      <c r="W868" s="52"/>
      <c r="X868" s="52"/>
      <c r="Y868" s="52"/>
      <c r="Z868" s="52"/>
      <c r="AA868" s="52"/>
      <c r="AB868" s="52"/>
      <c r="AC868" s="52"/>
    </row>
    <row r="869" spans="1:29" s="50" customFormat="1" x14ac:dyDescent="0.25">
      <c r="A869" s="107"/>
      <c r="B869" s="107"/>
      <c r="C869" s="107"/>
      <c r="D869" s="107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52"/>
      <c r="U869" s="52"/>
      <c r="V869" s="52"/>
      <c r="W869" s="52"/>
      <c r="X869" s="52"/>
      <c r="Y869" s="52"/>
      <c r="Z869" s="52"/>
      <c r="AA869" s="52"/>
      <c r="AB869" s="52"/>
      <c r="AC869" s="52"/>
    </row>
    <row r="870" spans="1:29" s="50" customFormat="1" x14ac:dyDescent="0.25">
      <c r="A870" s="107"/>
      <c r="B870" s="107"/>
      <c r="C870" s="107"/>
      <c r="D870" s="107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52"/>
      <c r="U870" s="52"/>
      <c r="V870" s="52"/>
      <c r="W870" s="52"/>
      <c r="X870" s="52"/>
      <c r="Y870" s="52"/>
      <c r="Z870" s="52"/>
      <c r="AA870" s="52"/>
      <c r="AB870" s="52"/>
      <c r="AC870" s="52"/>
    </row>
    <row r="871" spans="1:29" s="50" customFormat="1" x14ac:dyDescent="0.25">
      <c r="A871" s="107"/>
      <c r="B871" s="107"/>
      <c r="C871" s="107"/>
      <c r="D871" s="107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52"/>
      <c r="U871" s="52"/>
      <c r="V871" s="52"/>
      <c r="W871" s="52"/>
      <c r="X871" s="52"/>
      <c r="Y871" s="52"/>
      <c r="Z871" s="52"/>
      <c r="AA871" s="52"/>
      <c r="AB871" s="52"/>
      <c r="AC871" s="52"/>
    </row>
    <row r="872" spans="1:29" s="50" customFormat="1" x14ac:dyDescent="0.25">
      <c r="A872" s="107"/>
      <c r="B872" s="107"/>
      <c r="C872" s="107"/>
      <c r="D872" s="107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52"/>
      <c r="U872" s="52"/>
      <c r="V872" s="52"/>
      <c r="W872" s="52"/>
      <c r="X872" s="52"/>
      <c r="Y872" s="52"/>
      <c r="Z872" s="52"/>
      <c r="AA872" s="52"/>
      <c r="AB872" s="52"/>
      <c r="AC872" s="52"/>
    </row>
    <row r="873" spans="1:29" s="50" customFormat="1" x14ac:dyDescent="0.25">
      <c r="A873" s="107"/>
      <c r="B873" s="107"/>
      <c r="C873" s="107"/>
      <c r="D873" s="107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52"/>
      <c r="U873" s="52"/>
      <c r="V873" s="52"/>
      <c r="W873" s="52"/>
      <c r="X873" s="52"/>
      <c r="Y873" s="52"/>
      <c r="Z873" s="52"/>
      <c r="AA873" s="52"/>
      <c r="AB873" s="52"/>
      <c r="AC873" s="52"/>
    </row>
    <row r="874" spans="1:29" s="50" customFormat="1" x14ac:dyDescent="0.25">
      <c r="A874" s="107"/>
      <c r="B874" s="107"/>
      <c r="C874" s="107"/>
      <c r="D874" s="107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52"/>
      <c r="U874" s="52"/>
      <c r="V874" s="52"/>
      <c r="W874" s="52"/>
      <c r="X874" s="52"/>
      <c r="Y874" s="52"/>
      <c r="Z874" s="52"/>
      <c r="AA874" s="52"/>
      <c r="AB874" s="52"/>
      <c r="AC874" s="52"/>
    </row>
    <row r="875" spans="1:29" s="50" customFormat="1" x14ac:dyDescent="0.25">
      <c r="A875" s="107"/>
      <c r="B875" s="107"/>
      <c r="C875" s="107"/>
      <c r="D875" s="107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52"/>
      <c r="U875" s="52"/>
      <c r="V875" s="52"/>
      <c r="W875" s="52"/>
      <c r="X875" s="52"/>
      <c r="Y875" s="52"/>
      <c r="Z875" s="52"/>
      <c r="AA875" s="52"/>
      <c r="AB875" s="52"/>
      <c r="AC875" s="52"/>
    </row>
    <row r="876" spans="1:29" s="50" customFormat="1" x14ac:dyDescent="0.25">
      <c r="A876" s="107"/>
      <c r="B876" s="107"/>
      <c r="C876" s="107"/>
      <c r="D876" s="107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52"/>
      <c r="U876" s="52"/>
      <c r="V876" s="52"/>
      <c r="W876" s="52"/>
      <c r="X876" s="52"/>
      <c r="Y876" s="52"/>
      <c r="Z876" s="52"/>
      <c r="AA876" s="52"/>
      <c r="AB876" s="52"/>
      <c r="AC876" s="52"/>
    </row>
    <row r="877" spans="1:29" s="50" customFormat="1" x14ac:dyDescent="0.25">
      <c r="A877" s="107"/>
      <c r="B877" s="107"/>
      <c r="C877" s="107"/>
      <c r="D877" s="107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52"/>
      <c r="U877" s="52"/>
      <c r="V877" s="52"/>
      <c r="W877" s="52"/>
      <c r="X877" s="52"/>
      <c r="Y877" s="52"/>
      <c r="Z877" s="52"/>
      <c r="AA877" s="52"/>
      <c r="AB877" s="52"/>
      <c r="AC877" s="52"/>
    </row>
    <row r="878" spans="1:29" s="50" customFormat="1" x14ac:dyDescent="0.25">
      <c r="A878" s="107"/>
      <c r="B878" s="107"/>
      <c r="C878" s="107"/>
      <c r="D878" s="107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52"/>
      <c r="U878" s="52"/>
      <c r="V878" s="52"/>
      <c r="W878" s="52"/>
      <c r="X878" s="52"/>
      <c r="Y878" s="52"/>
      <c r="Z878" s="52"/>
      <c r="AA878" s="52"/>
      <c r="AB878" s="52"/>
      <c r="AC878" s="52"/>
    </row>
    <row r="879" spans="1:29" s="50" customFormat="1" x14ac:dyDescent="0.25">
      <c r="A879" s="107"/>
      <c r="B879" s="107"/>
      <c r="C879" s="107"/>
      <c r="D879" s="107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52"/>
      <c r="U879" s="52"/>
      <c r="V879" s="52"/>
      <c r="W879" s="52"/>
      <c r="X879" s="52"/>
      <c r="Y879" s="52"/>
      <c r="Z879" s="52"/>
      <c r="AA879" s="52"/>
      <c r="AB879" s="52"/>
      <c r="AC879" s="52"/>
    </row>
    <row r="880" spans="1:29" s="50" customFormat="1" x14ac:dyDescent="0.25">
      <c r="A880" s="107"/>
      <c r="B880" s="107"/>
      <c r="C880" s="107"/>
      <c r="D880" s="107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52"/>
      <c r="U880" s="52"/>
      <c r="V880" s="52"/>
      <c r="W880" s="52"/>
      <c r="X880" s="52"/>
      <c r="Y880" s="52"/>
      <c r="Z880" s="52"/>
      <c r="AA880" s="52"/>
      <c r="AB880" s="52"/>
      <c r="AC880" s="52"/>
    </row>
    <row r="881" spans="1:29" s="50" customFormat="1" x14ac:dyDescent="0.25">
      <c r="A881" s="107"/>
      <c r="B881" s="107"/>
      <c r="C881" s="107"/>
      <c r="D881" s="107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52"/>
      <c r="U881" s="52"/>
      <c r="V881" s="52"/>
      <c r="W881" s="52"/>
      <c r="X881" s="52"/>
      <c r="Y881" s="52"/>
      <c r="Z881" s="52"/>
      <c r="AA881" s="52"/>
      <c r="AB881" s="52"/>
      <c r="AC881" s="52"/>
    </row>
    <row r="882" spans="1:29" s="50" customFormat="1" x14ac:dyDescent="0.25">
      <c r="A882" s="107"/>
      <c r="B882" s="107"/>
      <c r="C882" s="107"/>
      <c r="D882" s="107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52"/>
      <c r="U882" s="52"/>
      <c r="V882" s="52"/>
      <c r="W882" s="52"/>
      <c r="X882" s="52"/>
      <c r="Y882" s="52"/>
      <c r="Z882" s="52"/>
      <c r="AA882" s="52"/>
      <c r="AB882" s="52"/>
      <c r="AC882" s="52"/>
    </row>
    <row r="883" spans="1:29" s="50" customFormat="1" x14ac:dyDescent="0.25">
      <c r="A883" s="107"/>
      <c r="B883" s="107"/>
      <c r="C883" s="107"/>
      <c r="D883" s="107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52"/>
      <c r="U883" s="52"/>
      <c r="V883" s="52"/>
      <c r="W883" s="52"/>
      <c r="X883" s="52"/>
      <c r="Y883" s="52"/>
      <c r="Z883" s="52"/>
      <c r="AA883" s="52"/>
      <c r="AB883" s="52"/>
      <c r="AC883" s="52"/>
    </row>
    <row r="884" spans="1:29" s="50" customFormat="1" x14ac:dyDescent="0.25">
      <c r="A884" s="107"/>
      <c r="B884" s="107"/>
      <c r="C884" s="107"/>
      <c r="D884" s="107"/>
      <c r="E884" s="107"/>
      <c r="F884" s="107"/>
      <c r="G884" s="107"/>
      <c r="H884" s="107"/>
      <c r="I884" s="107"/>
      <c r="J884" s="107"/>
      <c r="K884" s="107"/>
      <c r="L884" s="107"/>
      <c r="M884" s="107"/>
      <c r="N884" s="107"/>
      <c r="O884" s="107"/>
      <c r="P884" s="107"/>
      <c r="Q884" s="107"/>
      <c r="R884" s="107"/>
      <c r="S884" s="107"/>
      <c r="T884" s="52"/>
      <c r="U884" s="52"/>
      <c r="V884" s="52"/>
      <c r="W884" s="52"/>
      <c r="X884" s="52"/>
      <c r="Y884" s="52"/>
      <c r="Z884" s="52"/>
      <c r="AA884" s="52"/>
      <c r="AB884" s="52"/>
      <c r="AC884" s="52"/>
    </row>
    <row r="885" spans="1:29" s="50" customFormat="1" x14ac:dyDescent="0.25">
      <c r="A885" s="107"/>
      <c r="B885" s="107"/>
      <c r="C885" s="107"/>
      <c r="D885" s="107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52"/>
      <c r="U885" s="52"/>
      <c r="V885" s="52"/>
      <c r="W885" s="52"/>
      <c r="X885" s="52"/>
      <c r="Y885" s="52"/>
      <c r="Z885" s="52"/>
      <c r="AA885" s="52"/>
      <c r="AB885" s="52"/>
      <c r="AC885" s="52"/>
    </row>
    <row r="886" spans="1:29" s="50" customFormat="1" x14ac:dyDescent="0.25">
      <c r="A886" s="107"/>
      <c r="B886" s="107"/>
      <c r="C886" s="107"/>
      <c r="D886" s="107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52"/>
      <c r="U886" s="52"/>
      <c r="V886" s="52"/>
      <c r="W886" s="52"/>
      <c r="X886" s="52"/>
      <c r="Y886" s="52"/>
      <c r="Z886" s="52"/>
      <c r="AA886" s="52"/>
      <c r="AB886" s="52"/>
      <c r="AC886" s="52"/>
    </row>
    <row r="887" spans="1:29" s="50" customFormat="1" x14ac:dyDescent="0.25">
      <c r="A887" s="107"/>
      <c r="B887" s="107"/>
      <c r="C887" s="107"/>
      <c r="D887" s="107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52"/>
      <c r="U887" s="52"/>
      <c r="V887" s="52"/>
      <c r="W887" s="52"/>
      <c r="X887" s="52"/>
      <c r="Y887" s="52"/>
      <c r="Z887" s="52"/>
      <c r="AA887" s="52"/>
      <c r="AB887" s="52"/>
      <c r="AC887" s="52"/>
    </row>
    <row r="888" spans="1:29" s="50" customFormat="1" x14ac:dyDescent="0.25">
      <c r="A888" s="107"/>
      <c r="B888" s="107"/>
      <c r="C888" s="107"/>
      <c r="D888" s="107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52"/>
      <c r="U888" s="52"/>
      <c r="V888" s="52"/>
      <c r="W888" s="52"/>
      <c r="X888" s="52"/>
      <c r="Y888" s="52"/>
      <c r="Z888" s="52"/>
      <c r="AA888" s="52"/>
      <c r="AB888" s="52"/>
      <c r="AC888" s="52"/>
    </row>
    <row r="889" spans="1:29" s="50" customFormat="1" x14ac:dyDescent="0.25">
      <c r="A889" s="107"/>
      <c r="B889" s="107"/>
      <c r="C889" s="107"/>
      <c r="D889" s="107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52"/>
      <c r="U889" s="52"/>
      <c r="V889" s="52"/>
      <c r="W889" s="52"/>
      <c r="X889" s="52"/>
      <c r="Y889" s="52"/>
      <c r="Z889" s="52"/>
      <c r="AA889" s="52"/>
      <c r="AB889" s="52"/>
      <c r="AC889" s="52"/>
    </row>
    <row r="890" spans="1:29" s="50" customFormat="1" x14ac:dyDescent="0.25">
      <c r="A890" s="107"/>
      <c r="B890" s="107"/>
      <c r="C890" s="107"/>
      <c r="D890" s="107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52"/>
      <c r="U890" s="52"/>
      <c r="V890" s="52"/>
      <c r="W890" s="52"/>
      <c r="X890" s="52"/>
      <c r="Y890" s="52"/>
      <c r="Z890" s="52"/>
      <c r="AA890" s="52"/>
      <c r="AB890" s="52"/>
      <c r="AC890" s="52"/>
    </row>
    <row r="891" spans="1:29" s="50" customFormat="1" x14ac:dyDescent="0.25">
      <c r="A891" s="107"/>
      <c r="B891" s="107"/>
      <c r="C891" s="107"/>
      <c r="D891" s="107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52"/>
      <c r="U891" s="52"/>
      <c r="V891" s="52"/>
      <c r="W891" s="52"/>
      <c r="X891" s="52"/>
      <c r="Y891" s="52"/>
      <c r="Z891" s="52"/>
      <c r="AA891" s="52"/>
      <c r="AB891" s="52"/>
      <c r="AC891" s="52"/>
    </row>
    <row r="892" spans="1:29" s="50" customFormat="1" x14ac:dyDescent="0.25">
      <c r="A892" s="107"/>
      <c r="B892" s="107"/>
      <c r="C892" s="107"/>
      <c r="D892" s="107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52"/>
      <c r="U892" s="52"/>
      <c r="V892" s="52"/>
      <c r="W892" s="52"/>
      <c r="X892" s="52"/>
      <c r="Y892" s="52"/>
      <c r="Z892" s="52"/>
      <c r="AA892" s="52"/>
      <c r="AB892" s="52"/>
      <c r="AC892" s="52"/>
    </row>
    <row r="893" spans="1:29" s="50" customFormat="1" x14ac:dyDescent="0.25">
      <c r="A893" s="107"/>
      <c r="B893" s="107"/>
      <c r="C893" s="107"/>
      <c r="D893" s="107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52"/>
      <c r="U893" s="52"/>
      <c r="V893" s="52"/>
      <c r="W893" s="52"/>
      <c r="X893" s="52"/>
      <c r="Y893" s="52"/>
      <c r="Z893" s="52"/>
      <c r="AA893" s="52"/>
      <c r="AB893" s="52"/>
      <c r="AC893" s="52"/>
    </row>
    <row r="894" spans="1:29" s="50" customFormat="1" x14ac:dyDescent="0.25">
      <c r="A894" s="107"/>
      <c r="B894" s="107"/>
      <c r="C894" s="107"/>
      <c r="D894" s="107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52"/>
      <c r="U894" s="52"/>
      <c r="V894" s="52"/>
      <c r="W894" s="52"/>
      <c r="X894" s="52"/>
      <c r="Y894" s="52"/>
      <c r="Z894" s="52"/>
      <c r="AA894" s="52"/>
      <c r="AB894" s="52"/>
      <c r="AC894" s="52"/>
    </row>
    <row r="895" spans="1:29" s="50" customFormat="1" x14ac:dyDescent="0.25">
      <c r="A895" s="107"/>
      <c r="B895" s="107"/>
      <c r="C895" s="107"/>
      <c r="D895" s="107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52"/>
      <c r="U895" s="52"/>
      <c r="V895" s="52"/>
      <c r="W895" s="52"/>
      <c r="X895" s="52"/>
      <c r="Y895" s="52"/>
      <c r="Z895" s="52"/>
      <c r="AA895" s="52"/>
      <c r="AB895" s="52"/>
      <c r="AC895" s="52"/>
    </row>
    <row r="896" spans="1:29" s="50" customFormat="1" x14ac:dyDescent="0.25">
      <c r="A896" s="107"/>
      <c r="B896" s="107"/>
      <c r="C896" s="107"/>
      <c r="D896" s="107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52"/>
      <c r="U896" s="52"/>
      <c r="V896" s="52"/>
      <c r="W896" s="52"/>
      <c r="X896" s="52"/>
      <c r="Y896" s="52"/>
      <c r="Z896" s="52"/>
      <c r="AA896" s="52"/>
      <c r="AB896" s="52"/>
      <c r="AC896" s="52"/>
    </row>
    <row r="897" spans="1:29" s="50" customFormat="1" x14ac:dyDescent="0.25">
      <c r="A897" s="107"/>
      <c r="B897" s="107"/>
      <c r="C897" s="107"/>
      <c r="D897" s="107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52"/>
      <c r="U897" s="52"/>
      <c r="V897" s="52"/>
      <c r="W897" s="52"/>
      <c r="X897" s="52"/>
      <c r="Y897" s="52"/>
      <c r="Z897" s="52"/>
      <c r="AA897" s="52"/>
      <c r="AB897" s="52"/>
      <c r="AC897" s="52"/>
    </row>
    <row r="898" spans="1:29" s="50" customFormat="1" x14ac:dyDescent="0.25">
      <c r="A898" s="107"/>
      <c r="B898" s="107"/>
      <c r="C898" s="107"/>
      <c r="D898" s="107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52"/>
      <c r="U898" s="52"/>
      <c r="V898" s="52"/>
      <c r="W898" s="52"/>
      <c r="X898" s="52"/>
      <c r="Y898" s="52"/>
      <c r="Z898" s="52"/>
      <c r="AA898" s="52"/>
      <c r="AB898" s="52"/>
      <c r="AC898" s="52"/>
    </row>
    <row r="899" spans="1:29" s="50" customFormat="1" x14ac:dyDescent="0.25">
      <c r="A899" s="107"/>
      <c r="B899" s="107"/>
      <c r="C899" s="107"/>
      <c r="D899" s="107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52"/>
      <c r="U899" s="52"/>
      <c r="V899" s="52"/>
      <c r="W899" s="52"/>
      <c r="X899" s="52"/>
      <c r="Y899" s="52"/>
      <c r="Z899" s="52"/>
      <c r="AA899" s="52"/>
      <c r="AB899" s="52"/>
      <c r="AC899" s="52"/>
    </row>
    <row r="900" spans="1:29" s="50" customFormat="1" x14ac:dyDescent="0.25">
      <c r="A900" s="107"/>
      <c r="B900" s="107"/>
      <c r="C900" s="107"/>
      <c r="D900" s="107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52"/>
      <c r="U900" s="52"/>
      <c r="V900" s="52"/>
      <c r="W900" s="52"/>
      <c r="X900" s="52"/>
      <c r="Y900" s="52"/>
      <c r="Z900" s="52"/>
      <c r="AA900" s="52"/>
      <c r="AB900" s="52"/>
      <c r="AC900" s="52"/>
    </row>
    <row r="901" spans="1:29" s="50" customFormat="1" x14ac:dyDescent="0.25">
      <c r="A901" s="107"/>
      <c r="B901" s="107"/>
      <c r="C901" s="107"/>
      <c r="D901" s="107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52"/>
      <c r="U901" s="52"/>
      <c r="V901" s="52"/>
      <c r="W901" s="52"/>
      <c r="X901" s="52"/>
      <c r="Y901" s="52"/>
      <c r="Z901" s="52"/>
      <c r="AA901" s="52"/>
      <c r="AB901" s="52"/>
      <c r="AC901" s="52"/>
    </row>
    <row r="902" spans="1:29" s="50" customFormat="1" x14ac:dyDescent="0.25">
      <c r="A902" s="107"/>
      <c r="B902" s="107"/>
      <c r="C902" s="107"/>
      <c r="D902" s="107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52"/>
      <c r="U902" s="52"/>
      <c r="V902" s="52"/>
      <c r="W902" s="52"/>
      <c r="X902" s="52"/>
      <c r="Y902" s="52"/>
      <c r="Z902" s="52"/>
      <c r="AA902" s="52"/>
      <c r="AB902" s="52"/>
      <c r="AC902" s="52"/>
    </row>
    <row r="903" spans="1:29" s="50" customFormat="1" x14ac:dyDescent="0.25">
      <c r="A903" s="107"/>
      <c r="B903" s="107"/>
      <c r="C903" s="107"/>
      <c r="D903" s="107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52"/>
      <c r="U903" s="52"/>
      <c r="V903" s="52"/>
      <c r="W903" s="52"/>
      <c r="X903" s="52"/>
      <c r="Y903" s="52"/>
      <c r="Z903" s="52"/>
      <c r="AA903" s="52"/>
      <c r="AB903" s="52"/>
      <c r="AC903" s="52"/>
    </row>
    <row r="904" spans="1:29" s="50" customFormat="1" x14ac:dyDescent="0.25">
      <c r="A904" s="107"/>
      <c r="B904" s="107"/>
      <c r="C904" s="107"/>
      <c r="D904" s="107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52"/>
      <c r="U904" s="52"/>
      <c r="V904" s="52"/>
      <c r="W904" s="52"/>
      <c r="X904" s="52"/>
      <c r="Y904" s="52"/>
      <c r="Z904" s="52"/>
      <c r="AA904" s="52"/>
      <c r="AB904" s="52"/>
      <c r="AC904" s="52"/>
    </row>
    <row r="905" spans="1:29" s="50" customFormat="1" x14ac:dyDescent="0.25">
      <c r="A905" s="107"/>
      <c r="B905" s="107"/>
      <c r="C905" s="107"/>
      <c r="D905" s="107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52"/>
      <c r="U905" s="52"/>
      <c r="V905" s="52"/>
      <c r="W905" s="52"/>
      <c r="X905" s="52"/>
      <c r="Y905" s="52"/>
      <c r="Z905" s="52"/>
      <c r="AA905" s="52"/>
      <c r="AB905" s="52"/>
      <c r="AC905" s="52"/>
    </row>
    <row r="906" spans="1:29" s="50" customFormat="1" x14ac:dyDescent="0.25">
      <c r="A906" s="107"/>
      <c r="B906" s="107"/>
      <c r="C906" s="107"/>
      <c r="D906" s="107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52"/>
      <c r="U906" s="52"/>
      <c r="V906" s="52"/>
      <c r="W906" s="52"/>
      <c r="X906" s="52"/>
      <c r="Y906" s="52"/>
      <c r="Z906" s="52"/>
      <c r="AA906" s="52"/>
      <c r="AB906" s="52"/>
      <c r="AC906" s="52"/>
    </row>
    <row r="907" spans="1:29" s="50" customFormat="1" x14ac:dyDescent="0.25">
      <c r="A907" s="107"/>
      <c r="B907" s="107"/>
      <c r="C907" s="107"/>
      <c r="D907" s="107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52"/>
      <c r="U907" s="52"/>
      <c r="V907" s="52"/>
      <c r="W907" s="52"/>
      <c r="X907" s="52"/>
      <c r="Y907" s="52"/>
      <c r="Z907" s="52"/>
      <c r="AA907" s="52"/>
      <c r="AB907" s="52"/>
      <c r="AC907" s="52"/>
    </row>
    <row r="908" spans="1:29" s="50" customFormat="1" x14ac:dyDescent="0.25">
      <c r="A908" s="107"/>
      <c r="B908" s="107"/>
      <c r="C908" s="107"/>
      <c r="D908" s="107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52"/>
      <c r="U908" s="52"/>
      <c r="V908" s="52"/>
      <c r="W908" s="52"/>
      <c r="X908" s="52"/>
      <c r="Y908" s="52"/>
      <c r="Z908" s="52"/>
      <c r="AA908" s="52"/>
      <c r="AB908" s="52"/>
      <c r="AC908" s="52"/>
    </row>
    <row r="909" spans="1:29" s="50" customFormat="1" x14ac:dyDescent="0.25">
      <c r="A909" s="107"/>
      <c r="B909" s="107"/>
      <c r="C909" s="107"/>
      <c r="D909" s="107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52"/>
      <c r="U909" s="52"/>
      <c r="V909" s="52"/>
      <c r="W909" s="52"/>
      <c r="X909" s="52"/>
      <c r="Y909" s="52"/>
      <c r="Z909" s="52"/>
      <c r="AA909" s="52"/>
      <c r="AB909" s="52"/>
      <c r="AC909" s="52"/>
    </row>
    <row r="910" spans="1:29" s="50" customFormat="1" x14ac:dyDescent="0.25">
      <c r="A910" s="107"/>
      <c r="B910" s="107"/>
      <c r="C910" s="107"/>
      <c r="D910" s="107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52"/>
      <c r="U910" s="52"/>
      <c r="V910" s="52"/>
      <c r="W910" s="52"/>
      <c r="X910" s="52"/>
      <c r="Y910" s="52"/>
      <c r="Z910" s="52"/>
      <c r="AA910" s="52"/>
      <c r="AB910" s="52"/>
      <c r="AC910" s="52"/>
    </row>
    <row r="911" spans="1:29" s="50" customFormat="1" x14ac:dyDescent="0.25">
      <c r="A911" s="107"/>
      <c r="B911" s="107"/>
      <c r="C911" s="107"/>
      <c r="D911" s="107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52"/>
      <c r="U911" s="52"/>
      <c r="V911" s="52"/>
      <c r="W911" s="52"/>
      <c r="X911" s="52"/>
      <c r="Y911" s="52"/>
      <c r="Z911" s="52"/>
      <c r="AA911" s="52"/>
      <c r="AB911" s="52"/>
      <c r="AC911" s="52"/>
    </row>
    <row r="912" spans="1:29" s="50" customFormat="1" x14ac:dyDescent="0.25">
      <c r="A912" s="107"/>
      <c r="B912" s="107"/>
      <c r="C912" s="107"/>
      <c r="D912" s="107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52"/>
      <c r="U912" s="52"/>
      <c r="V912" s="52"/>
      <c r="W912" s="52"/>
      <c r="X912" s="52"/>
      <c r="Y912" s="52"/>
      <c r="Z912" s="52"/>
      <c r="AA912" s="52"/>
      <c r="AB912" s="52"/>
      <c r="AC912" s="52"/>
    </row>
    <row r="913" spans="1:29" s="50" customFormat="1" x14ac:dyDescent="0.25">
      <c r="A913" s="107"/>
      <c r="B913" s="107"/>
      <c r="C913" s="107"/>
      <c r="D913" s="107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52"/>
      <c r="U913" s="52"/>
      <c r="V913" s="52"/>
      <c r="W913" s="52"/>
      <c r="X913" s="52"/>
      <c r="Y913" s="52"/>
      <c r="Z913" s="52"/>
      <c r="AA913" s="52"/>
      <c r="AB913" s="52"/>
      <c r="AC913" s="52"/>
    </row>
    <row r="914" spans="1:29" s="50" customFormat="1" x14ac:dyDescent="0.25">
      <c r="A914" s="107"/>
      <c r="B914" s="107"/>
      <c r="C914" s="107"/>
      <c r="D914" s="107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52"/>
      <c r="U914" s="52"/>
      <c r="V914" s="52"/>
      <c r="W914" s="52"/>
      <c r="X914" s="52"/>
      <c r="Y914" s="52"/>
      <c r="Z914" s="52"/>
      <c r="AA914" s="52"/>
      <c r="AB914" s="52"/>
      <c r="AC914" s="52"/>
    </row>
    <row r="915" spans="1:29" s="50" customFormat="1" x14ac:dyDescent="0.25">
      <c r="A915" s="107"/>
      <c r="B915" s="107"/>
      <c r="C915" s="107"/>
      <c r="D915" s="107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52"/>
      <c r="U915" s="52"/>
      <c r="V915" s="52"/>
      <c r="W915" s="52"/>
      <c r="X915" s="52"/>
      <c r="Y915" s="52"/>
      <c r="Z915" s="52"/>
      <c r="AA915" s="52"/>
      <c r="AB915" s="52"/>
      <c r="AC915" s="52"/>
    </row>
    <row r="916" spans="1:29" s="50" customFormat="1" x14ac:dyDescent="0.25">
      <c r="A916" s="107"/>
      <c r="B916" s="107"/>
      <c r="C916" s="107"/>
      <c r="D916" s="107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52"/>
      <c r="U916" s="52"/>
      <c r="V916" s="52"/>
      <c r="W916" s="52"/>
      <c r="X916" s="52"/>
      <c r="Y916" s="52"/>
      <c r="Z916" s="52"/>
      <c r="AA916" s="52"/>
      <c r="AB916" s="52"/>
      <c r="AC916" s="52"/>
    </row>
    <row r="917" spans="1:29" s="50" customFormat="1" x14ac:dyDescent="0.25">
      <c r="A917" s="107"/>
      <c r="B917" s="107"/>
      <c r="C917" s="107"/>
      <c r="D917" s="107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52"/>
      <c r="U917" s="52"/>
      <c r="V917" s="52"/>
      <c r="W917" s="52"/>
      <c r="X917" s="52"/>
      <c r="Y917" s="52"/>
      <c r="Z917" s="52"/>
      <c r="AA917" s="52"/>
      <c r="AB917" s="52"/>
      <c r="AC917" s="52"/>
    </row>
    <row r="918" spans="1:29" s="50" customFormat="1" x14ac:dyDescent="0.25">
      <c r="A918" s="107"/>
      <c r="B918" s="107"/>
      <c r="C918" s="107"/>
      <c r="D918" s="107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52"/>
      <c r="U918" s="52"/>
      <c r="V918" s="52"/>
      <c r="W918" s="52"/>
      <c r="X918" s="52"/>
      <c r="Y918" s="52"/>
      <c r="Z918" s="52"/>
      <c r="AA918" s="52"/>
      <c r="AB918" s="52"/>
      <c r="AC918" s="52"/>
    </row>
    <row r="919" spans="1:29" s="50" customFormat="1" x14ac:dyDescent="0.25">
      <c r="A919" s="107"/>
      <c r="B919" s="107"/>
      <c r="C919" s="107"/>
      <c r="D919" s="107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52"/>
      <c r="U919" s="52"/>
      <c r="V919" s="52"/>
      <c r="W919" s="52"/>
      <c r="X919" s="52"/>
      <c r="Y919" s="52"/>
      <c r="Z919" s="52"/>
      <c r="AA919" s="52"/>
      <c r="AB919" s="52"/>
      <c r="AC919" s="52"/>
    </row>
    <row r="920" spans="1:29" s="50" customFormat="1" x14ac:dyDescent="0.25">
      <c r="A920" s="107"/>
      <c r="B920" s="107"/>
      <c r="C920" s="107"/>
      <c r="D920" s="107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52"/>
      <c r="U920" s="52"/>
      <c r="V920" s="52"/>
      <c r="W920" s="52"/>
      <c r="X920" s="52"/>
      <c r="Y920" s="52"/>
      <c r="Z920" s="52"/>
      <c r="AA920" s="52"/>
      <c r="AB920" s="52"/>
      <c r="AC920" s="52"/>
    </row>
    <row r="921" spans="1:29" s="50" customFormat="1" x14ac:dyDescent="0.25">
      <c r="A921" s="107"/>
      <c r="B921" s="107"/>
      <c r="C921" s="107"/>
      <c r="D921" s="107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52"/>
      <c r="U921" s="52"/>
      <c r="V921" s="52"/>
      <c r="W921" s="52"/>
      <c r="X921" s="52"/>
      <c r="Y921" s="52"/>
      <c r="Z921" s="52"/>
      <c r="AA921" s="52"/>
      <c r="AB921" s="52"/>
      <c r="AC921" s="52"/>
    </row>
    <row r="922" spans="1:29" s="50" customFormat="1" x14ac:dyDescent="0.25">
      <c r="A922" s="107"/>
      <c r="B922" s="107"/>
      <c r="C922" s="107"/>
      <c r="D922" s="107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52"/>
      <c r="U922" s="52"/>
      <c r="V922" s="52"/>
      <c r="W922" s="52"/>
      <c r="X922" s="52"/>
      <c r="Y922" s="52"/>
      <c r="Z922" s="52"/>
      <c r="AA922" s="52"/>
      <c r="AB922" s="52"/>
      <c r="AC922" s="52"/>
    </row>
    <row r="923" spans="1:29" s="50" customFormat="1" x14ac:dyDescent="0.25">
      <c r="A923" s="107"/>
      <c r="B923" s="107"/>
      <c r="C923" s="107"/>
      <c r="D923" s="107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52"/>
      <c r="U923" s="52"/>
      <c r="V923" s="52"/>
      <c r="W923" s="52"/>
      <c r="X923" s="52"/>
      <c r="Y923" s="52"/>
      <c r="Z923" s="52"/>
      <c r="AA923" s="52"/>
      <c r="AB923" s="52"/>
      <c r="AC923" s="52"/>
    </row>
    <row r="924" spans="1:29" s="50" customFormat="1" x14ac:dyDescent="0.25">
      <c r="A924" s="107"/>
      <c r="B924" s="107"/>
      <c r="C924" s="107"/>
      <c r="D924" s="107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52"/>
      <c r="U924" s="52"/>
      <c r="V924" s="52"/>
      <c r="W924" s="52"/>
      <c r="X924" s="52"/>
      <c r="Y924" s="52"/>
      <c r="Z924" s="52"/>
      <c r="AA924" s="52"/>
      <c r="AB924" s="52"/>
      <c r="AC924" s="52"/>
    </row>
    <row r="925" spans="1:29" s="50" customFormat="1" x14ac:dyDescent="0.25">
      <c r="A925" s="107"/>
      <c r="B925" s="107"/>
      <c r="C925" s="107"/>
      <c r="D925" s="107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52"/>
      <c r="U925" s="52"/>
      <c r="V925" s="52"/>
      <c r="W925" s="52"/>
      <c r="X925" s="52"/>
      <c r="Y925" s="52"/>
      <c r="Z925" s="52"/>
      <c r="AA925" s="52"/>
      <c r="AB925" s="52"/>
      <c r="AC925" s="52"/>
    </row>
    <row r="926" spans="1:29" s="50" customFormat="1" x14ac:dyDescent="0.25">
      <c r="A926" s="107"/>
      <c r="B926" s="107"/>
      <c r="C926" s="107"/>
      <c r="D926" s="107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52"/>
      <c r="U926" s="52"/>
      <c r="V926" s="52"/>
      <c r="W926" s="52"/>
      <c r="X926" s="52"/>
      <c r="Y926" s="52"/>
      <c r="Z926" s="52"/>
      <c r="AA926" s="52"/>
      <c r="AB926" s="52"/>
      <c r="AC926" s="52"/>
    </row>
    <row r="927" spans="1:29" s="50" customFormat="1" x14ac:dyDescent="0.25">
      <c r="A927" s="107"/>
      <c r="B927" s="107"/>
      <c r="C927" s="107"/>
      <c r="D927" s="107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52"/>
      <c r="U927" s="52"/>
      <c r="V927" s="52"/>
      <c r="W927" s="52"/>
      <c r="X927" s="52"/>
      <c r="Y927" s="52"/>
      <c r="Z927" s="52"/>
      <c r="AA927" s="52"/>
      <c r="AB927" s="52"/>
      <c r="AC927" s="52"/>
    </row>
    <row r="928" spans="1:29" s="50" customFormat="1" x14ac:dyDescent="0.25">
      <c r="A928" s="107"/>
      <c r="B928" s="107"/>
      <c r="C928" s="107"/>
      <c r="D928" s="107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52"/>
      <c r="U928" s="52"/>
      <c r="V928" s="52"/>
      <c r="W928" s="52"/>
      <c r="X928" s="52"/>
      <c r="Y928" s="52"/>
      <c r="Z928" s="52"/>
      <c r="AA928" s="52"/>
      <c r="AB928" s="52"/>
      <c r="AC928" s="52"/>
    </row>
    <row r="929" spans="1:29" s="50" customFormat="1" x14ac:dyDescent="0.25">
      <c r="A929" s="107"/>
      <c r="B929" s="107"/>
      <c r="C929" s="107"/>
      <c r="D929" s="107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52"/>
      <c r="U929" s="52"/>
      <c r="V929" s="52"/>
      <c r="W929" s="52"/>
      <c r="X929" s="52"/>
      <c r="Y929" s="52"/>
      <c r="Z929" s="52"/>
      <c r="AA929" s="52"/>
      <c r="AB929" s="52"/>
      <c r="AC929" s="52"/>
    </row>
    <row r="930" spans="1:29" s="50" customFormat="1" x14ac:dyDescent="0.25">
      <c r="A930" s="107"/>
      <c r="B930" s="107"/>
      <c r="C930" s="107"/>
      <c r="D930" s="107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52"/>
      <c r="U930" s="52"/>
      <c r="V930" s="52"/>
      <c r="W930" s="52"/>
      <c r="X930" s="52"/>
      <c r="Y930" s="52"/>
      <c r="Z930" s="52"/>
      <c r="AA930" s="52"/>
      <c r="AB930" s="52"/>
      <c r="AC930" s="52"/>
    </row>
    <row r="931" spans="1:29" s="50" customFormat="1" x14ac:dyDescent="0.25">
      <c r="A931" s="107"/>
      <c r="B931" s="107"/>
      <c r="C931" s="107"/>
      <c r="D931" s="107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52"/>
      <c r="U931" s="52"/>
      <c r="V931" s="52"/>
      <c r="W931" s="52"/>
      <c r="X931" s="52"/>
      <c r="Y931" s="52"/>
      <c r="Z931" s="52"/>
      <c r="AA931" s="52"/>
      <c r="AB931" s="52"/>
      <c r="AC931" s="52"/>
    </row>
    <row r="932" spans="1:29" s="50" customFormat="1" x14ac:dyDescent="0.25">
      <c r="A932" s="107"/>
      <c r="B932" s="107"/>
      <c r="C932" s="107"/>
      <c r="D932" s="107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52"/>
      <c r="U932" s="52"/>
      <c r="V932" s="52"/>
      <c r="W932" s="52"/>
      <c r="X932" s="52"/>
      <c r="Y932" s="52"/>
      <c r="Z932" s="52"/>
      <c r="AA932" s="52"/>
      <c r="AB932" s="52"/>
      <c r="AC932" s="52"/>
    </row>
    <row r="933" spans="1:29" s="50" customFormat="1" x14ac:dyDescent="0.25">
      <c r="A933" s="107"/>
      <c r="B933" s="107"/>
      <c r="C933" s="107"/>
      <c r="D933" s="107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52"/>
      <c r="U933" s="52"/>
      <c r="V933" s="52"/>
      <c r="W933" s="52"/>
      <c r="X933" s="52"/>
      <c r="Y933" s="52"/>
      <c r="Z933" s="52"/>
      <c r="AA933" s="52"/>
      <c r="AB933" s="52"/>
      <c r="AC933" s="52"/>
    </row>
    <row r="934" spans="1:29" s="50" customFormat="1" x14ac:dyDescent="0.25">
      <c r="A934" s="107"/>
      <c r="B934" s="107"/>
      <c r="C934" s="107"/>
      <c r="D934" s="107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52"/>
      <c r="U934" s="52"/>
      <c r="V934" s="52"/>
      <c r="W934" s="52"/>
      <c r="X934" s="52"/>
      <c r="Y934" s="52"/>
      <c r="Z934" s="52"/>
      <c r="AA934" s="52"/>
      <c r="AB934" s="52"/>
      <c r="AC934" s="52"/>
    </row>
    <row r="935" spans="1:29" s="50" customFormat="1" x14ac:dyDescent="0.25">
      <c r="A935" s="107"/>
      <c r="B935" s="107"/>
      <c r="C935" s="107"/>
      <c r="D935" s="107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52"/>
      <c r="U935" s="52"/>
      <c r="V935" s="52"/>
      <c r="W935" s="52"/>
      <c r="X935" s="52"/>
      <c r="Y935" s="52"/>
      <c r="Z935" s="52"/>
      <c r="AA935" s="52"/>
      <c r="AB935" s="52"/>
      <c r="AC935" s="52"/>
    </row>
    <row r="936" spans="1:29" s="50" customFormat="1" x14ac:dyDescent="0.25">
      <c r="A936" s="107"/>
      <c r="B936" s="107"/>
      <c r="C936" s="107"/>
      <c r="D936" s="107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52"/>
      <c r="U936" s="52"/>
      <c r="V936" s="52"/>
      <c r="W936" s="52"/>
      <c r="X936" s="52"/>
      <c r="Y936" s="52"/>
      <c r="Z936" s="52"/>
      <c r="AA936" s="52"/>
      <c r="AB936" s="52"/>
      <c r="AC936" s="52"/>
    </row>
    <row r="937" spans="1:29" s="50" customFormat="1" x14ac:dyDescent="0.25">
      <c r="A937" s="107"/>
      <c r="B937" s="107"/>
      <c r="C937" s="107"/>
      <c r="D937" s="107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52"/>
      <c r="U937" s="52"/>
      <c r="V937" s="52"/>
      <c r="W937" s="52"/>
      <c r="X937" s="52"/>
      <c r="Y937" s="52"/>
      <c r="Z937" s="52"/>
      <c r="AA937" s="52"/>
      <c r="AB937" s="52"/>
      <c r="AC937" s="52"/>
    </row>
    <row r="938" spans="1:29" s="50" customFormat="1" x14ac:dyDescent="0.25">
      <c r="A938" s="107"/>
      <c r="B938" s="107"/>
      <c r="C938" s="107"/>
      <c r="D938" s="107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52"/>
      <c r="U938" s="52"/>
      <c r="V938" s="52"/>
      <c r="W938" s="52"/>
      <c r="X938" s="52"/>
      <c r="Y938" s="52"/>
      <c r="Z938" s="52"/>
      <c r="AA938" s="52"/>
      <c r="AB938" s="52"/>
      <c r="AC938" s="52"/>
    </row>
    <row r="939" spans="1:29" s="50" customFormat="1" x14ac:dyDescent="0.25">
      <c r="A939" s="107"/>
      <c r="B939" s="107"/>
      <c r="C939" s="107"/>
      <c r="D939" s="107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52"/>
      <c r="U939" s="52"/>
      <c r="V939" s="52"/>
      <c r="W939" s="52"/>
      <c r="X939" s="52"/>
      <c r="Y939" s="52"/>
      <c r="Z939" s="52"/>
      <c r="AA939" s="52"/>
      <c r="AB939" s="52"/>
      <c r="AC939" s="52"/>
    </row>
    <row r="940" spans="1:29" s="50" customFormat="1" x14ac:dyDescent="0.25">
      <c r="A940" s="107"/>
      <c r="B940" s="107"/>
      <c r="C940" s="107"/>
      <c r="D940" s="107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52"/>
      <c r="U940" s="52"/>
      <c r="V940" s="52"/>
      <c r="W940" s="52"/>
      <c r="X940" s="52"/>
      <c r="Y940" s="52"/>
      <c r="Z940" s="52"/>
      <c r="AA940" s="52"/>
      <c r="AB940" s="52"/>
      <c r="AC940" s="52"/>
    </row>
    <row r="941" spans="1:29" s="50" customFormat="1" x14ac:dyDescent="0.25">
      <c r="A941" s="107"/>
      <c r="B941" s="107"/>
      <c r="C941" s="107"/>
      <c r="D941" s="107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52"/>
      <c r="U941" s="52"/>
      <c r="V941" s="52"/>
      <c r="W941" s="52"/>
      <c r="X941" s="52"/>
      <c r="Y941" s="52"/>
      <c r="Z941" s="52"/>
      <c r="AA941" s="52"/>
      <c r="AB941" s="52"/>
      <c r="AC941" s="52"/>
    </row>
    <row r="942" spans="1:29" s="50" customFormat="1" x14ac:dyDescent="0.25">
      <c r="A942" s="107"/>
      <c r="B942" s="107"/>
      <c r="C942" s="107"/>
      <c r="D942" s="107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52"/>
      <c r="U942" s="52"/>
      <c r="V942" s="52"/>
      <c r="W942" s="52"/>
      <c r="X942" s="52"/>
      <c r="Y942" s="52"/>
      <c r="Z942" s="52"/>
      <c r="AA942" s="52"/>
      <c r="AB942" s="52"/>
      <c r="AC942" s="52"/>
    </row>
    <row r="943" spans="1:29" s="50" customFormat="1" x14ac:dyDescent="0.25">
      <c r="A943" s="107"/>
      <c r="B943" s="107"/>
      <c r="C943" s="107"/>
      <c r="D943" s="107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52"/>
      <c r="U943" s="52"/>
      <c r="V943" s="52"/>
      <c r="W943" s="52"/>
      <c r="X943" s="52"/>
      <c r="Y943" s="52"/>
      <c r="Z943" s="52"/>
      <c r="AA943" s="52"/>
      <c r="AB943" s="52"/>
      <c r="AC943" s="52"/>
    </row>
    <row r="944" spans="1:29" s="50" customFormat="1" x14ac:dyDescent="0.25">
      <c r="A944" s="107"/>
      <c r="B944" s="107"/>
      <c r="C944" s="107"/>
      <c r="D944" s="107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52"/>
      <c r="U944" s="52"/>
      <c r="V944" s="52"/>
      <c r="W944" s="52"/>
      <c r="X944" s="52"/>
      <c r="Y944" s="52"/>
      <c r="Z944" s="52"/>
      <c r="AA944" s="52"/>
      <c r="AB944" s="52"/>
      <c r="AC944" s="52"/>
    </row>
    <row r="945" spans="1:29" s="50" customFormat="1" x14ac:dyDescent="0.25">
      <c r="A945" s="107"/>
      <c r="B945" s="107"/>
      <c r="C945" s="107"/>
      <c r="D945" s="107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52"/>
      <c r="U945" s="52"/>
      <c r="V945" s="52"/>
      <c r="W945" s="52"/>
      <c r="X945" s="52"/>
      <c r="Y945" s="52"/>
      <c r="Z945" s="52"/>
      <c r="AA945" s="52"/>
      <c r="AB945" s="52"/>
      <c r="AC945" s="52"/>
    </row>
    <row r="946" spans="1:29" s="50" customFormat="1" x14ac:dyDescent="0.25">
      <c r="A946" s="107"/>
      <c r="B946" s="107"/>
      <c r="C946" s="107"/>
      <c r="D946" s="107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52"/>
      <c r="U946" s="52"/>
      <c r="V946" s="52"/>
      <c r="W946" s="52"/>
      <c r="X946" s="52"/>
      <c r="Y946" s="52"/>
      <c r="Z946" s="52"/>
      <c r="AA946" s="52"/>
      <c r="AB946" s="52"/>
      <c r="AC946" s="52"/>
    </row>
    <row r="947" spans="1:29" s="50" customFormat="1" x14ac:dyDescent="0.25">
      <c r="A947" s="107"/>
      <c r="B947" s="107"/>
      <c r="C947" s="107"/>
      <c r="D947" s="107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52"/>
      <c r="U947" s="52"/>
      <c r="V947" s="52"/>
      <c r="W947" s="52"/>
      <c r="X947" s="52"/>
      <c r="Y947" s="52"/>
      <c r="Z947" s="52"/>
      <c r="AA947" s="52"/>
      <c r="AB947" s="52"/>
      <c r="AC947" s="52"/>
    </row>
    <row r="948" spans="1:29" s="50" customFormat="1" x14ac:dyDescent="0.25">
      <c r="A948" s="107"/>
      <c r="B948" s="107"/>
      <c r="C948" s="107"/>
      <c r="D948" s="107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52"/>
      <c r="U948" s="52"/>
      <c r="V948" s="52"/>
      <c r="W948" s="52"/>
      <c r="X948" s="52"/>
      <c r="Y948" s="52"/>
      <c r="Z948" s="52"/>
      <c r="AA948" s="52"/>
      <c r="AB948" s="52"/>
      <c r="AC948" s="52"/>
    </row>
    <row r="949" spans="1:29" s="50" customFormat="1" x14ac:dyDescent="0.25">
      <c r="A949" s="107"/>
      <c r="B949" s="107"/>
      <c r="C949" s="107"/>
      <c r="D949" s="107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52"/>
      <c r="U949" s="52"/>
      <c r="V949" s="52"/>
      <c r="W949" s="52"/>
      <c r="X949" s="52"/>
      <c r="Y949" s="52"/>
      <c r="Z949" s="52"/>
      <c r="AA949" s="52"/>
      <c r="AB949" s="52"/>
      <c r="AC949" s="52"/>
    </row>
    <row r="950" spans="1:29" s="50" customFormat="1" x14ac:dyDescent="0.25">
      <c r="A950" s="107"/>
      <c r="B950" s="107"/>
      <c r="C950" s="107"/>
      <c r="D950" s="107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52"/>
      <c r="U950" s="52"/>
      <c r="V950" s="52"/>
      <c r="W950" s="52"/>
      <c r="X950" s="52"/>
      <c r="Y950" s="52"/>
      <c r="Z950" s="52"/>
      <c r="AA950" s="52"/>
      <c r="AB950" s="52"/>
      <c r="AC950" s="52"/>
    </row>
    <row r="951" spans="1:29" s="50" customFormat="1" x14ac:dyDescent="0.25">
      <c r="A951" s="107"/>
      <c r="B951" s="107"/>
      <c r="C951" s="107"/>
      <c r="D951" s="107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52"/>
      <c r="U951" s="52"/>
      <c r="V951" s="52"/>
      <c r="W951" s="52"/>
      <c r="X951" s="52"/>
      <c r="Y951" s="52"/>
      <c r="Z951" s="52"/>
      <c r="AA951" s="52"/>
      <c r="AB951" s="52"/>
      <c r="AC951" s="52"/>
    </row>
    <row r="952" spans="1:29" s="50" customFormat="1" x14ac:dyDescent="0.25">
      <c r="A952" s="107"/>
      <c r="B952" s="107"/>
      <c r="C952" s="107"/>
      <c r="D952" s="107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52"/>
      <c r="U952" s="52"/>
      <c r="V952" s="52"/>
      <c r="W952" s="52"/>
      <c r="X952" s="52"/>
      <c r="Y952" s="52"/>
      <c r="Z952" s="52"/>
      <c r="AA952" s="52"/>
      <c r="AB952" s="52"/>
      <c r="AC952" s="52"/>
    </row>
    <row r="953" spans="1:29" s="50" customFormat="1" x14ac:dyDescent="0.25">
      <c r="A953" s="107"/>
      <c r="B953" s="107"/>
      <c r="C953" s="107"/>
      <c r="D953" s="107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52"/>
      <c r="U953" s="52"/>
      <c r="V953" s="52"/>
      <c r="W953" s="52"/>
      <c r="X953" s="52"/>
      <c r="Y953" s="52"/>
      <c r="Z953" s="52"/>
      <c r="AA953" s="52"/>
      <c r="AB953" s="52"/>
      <c r="AC953" s="52"/>
    </row>
    <row r="954" spans="1:29" s="50" customFormat="1" x14ac:dyDescent="0.25">
      <c r="A954" s="107"/>
      <c r="B954" s="107"/>
      <c r="C954" s="107"/>
      <c r="D954" s="107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52"/>
      <c r="U954" s="52"/>
      <c r="V954" s="52"/>
      <c r="W954" s="52"/>
      <c r="X954" s="52"/>
      <c r="Y954" s="52"/>
      <c r="Z954" s="52"/>
      <c r="AA954" s="52"/>
      <c r="AB954" s="52"/>
      <c r="AC954" s="52"/>
    </row>
    <row r="955" spans="1:29" s="50" customFormat="1" x14ac:dyDescent="0.25">
      <c r="A955" s="107"/>
      <c r="B955" s="107"/>
      <c r="C955" s="107"/>
      <c r="D955" s="107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52"/>
      <c r="U955" s="52"/>
      <c r="V955" s="52"/>
      <c r="W955" s="52"/>
      <c r="X955" s="52"/>
      <c r="Y955" s="52"/>
      <c r="Z955" s="52"/>
      <c r="AA955" s="52"/>
      <c r="AB955" s="52"/>
      <c r="AC955" s="52"/>
    </row>
    <row r="956" spans="1:29" s="50" customFormat="1" x14ac:dyDescent="0.25">
      <c r="A956" s="107"/>
      <c r="B956" s="107"/>
      <c r="C956" s="107"/>
      <c r="D956" s="107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52"/>
      <c r="U956" s="52"/>
      <c r="V956" s="52"/>
      <c r="W956" s="52"/>
      <c r="X956" s="52"/>
      <c r="Y956" s="52"/>
      <c r="Z956" s="52"/>
      <c r="AA956" s="52"/>
      <c r="AB956" s="52"/>
      <c r="AC956" s="52"/>
    </row>
    <row r="957" spans="1:29" s="50" customFormat="1" x14ac:dyDescent="0.25">
      <c r="A957" s="107"/>
      <c r="B957" s="107"/>
      <c r="C957" s="107"/>
      <c r="D957" s="107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52"/>
      <c r="U957" s="52"/>
      <c r="V957" s="52"/>
      <c r="W957" s="52"/>
      <c r="X957" s="52"/>
      <c r="Y957" s="52"/>
      <c r="Z957" s="52"/>
      <c r="AA957" s="52"/>
      <c r="AB957" s="52"/>
      <c r="AC957" s="52"/>
    </row>
    <row r="958" spans="1:29" s="50" customFormat="1" x14ac:dyDescent="0.25">
      <c r="A958" s="107"/>
      <c r="B958" s="107"/>
      <c r="C958" s="107"/>
      <c r="D958" s="107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52"/>
      <c r="U958" s="52"/>
      <c r="V958" s="52"/>
      <c r="W958" s="52"/>
      <c r="X958" s="52"/>
      <c r="Y958" s="52"/>
      <c r="Z958" s="52"/>
      <c r="AA958" s="52"/>
      <c r="AB958" s="52"/>
      <c r="AC958" s="52"/>
    </row>
    <row r="959" spans="1:29" s="50" customFormat="1" x14ac:dyDescent="0.25">
      <c r="A959" s="107"/>
      <c r="B959" s="107"/>
      <c r="C959" s="107"/>
      <c r="D959" s="107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52"/>
      <c r="U959" s="52"/>
      <c r="V959" s="52"/>
      <c r="W959" s="52"/>
      <c r="X959" s="52"/>
      <c r="Y959" s="52"/>
      <c r="Z959" s="52"/>
      <c r="AA959" s="52"/>
      <c r="AB959" s="52"/>
      <c r="AC959" s="52"/>
    </row>
    <row r="960" spans="1:29" s="50" customFormat="1" x14ac:dyDescent="0.25">
      <c r="A960" s="107"/>
      <c r="B960" s="107"/>
      <c r="C960" s="107"/>
      <c r="D960" s="107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52"/>
      <c r="U960" s="52"/>
      <c r="V960" s="52"/>
      <c r="W960" s="52"/>
      <c r="X960" s="52"/>
      <c r="Y960" s="52"/>
      <c r="Z960" s="52"/>
      <c r="AA960" s="52"/>
      <c r="AB960" s="52"/>
      <c r="AC960" s="52"/>
    </row>
    <row r="961" spans="1:29" s="50" customFormat="1" x14ac:dyDescent="0.25">
      <c r="A961" s="107"/>
      <c r="B961" s="107"/>
      <c r="C961" s="107"/>
      <c r="D961" s="107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52"/>
      <c r="U961" s="52"/>
      <c r="V961" s="52"/>
      <c r="W961" s="52"/>
      <c r="X961" s="52"/>
      <c r="Y961" s="52"/>
      <c r="Z961" s="52"/>
      <c r="AA961" s="52"/>
      <c r="AB961" s="52"/>
      <c r="AC961" s="52"/>
    </row>
    <row r="962" spans="1:29" s="50" customFormat="1" x14ac:dyDescent="0.25">
      <c r="A962" s="107"/>
      <c r="B962" s="107"/>
      <c r="C962" s="107"/>
      <c r="D962" s="107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52"/>
      <c r="U962" s="52"/>
      <c r="V962" s="52"/>
      <c r="W962" s="52"/>
      <c r="X962" s="52"/>
      <c r="Y962" s="52"/>
      <c r="Z962" s="52"/>
      <c r="AA962" s="52"/>
      <c r="AB962" s="52"/>
      <c r="AC962" s="52"/>
    </row>
    <row r="963" spans="1:29" s="50" customFormat="1" x14ac:dyDescent="0.25">
      <c r="A963" s="107"/>
      <c r="B963" s="107"/>
      <c r="C963" s="107"/>
      <c r="D963" s="107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52"/>
      <c r="U963" s="52"/>
      <c r="V963" s="52"/>
      <c r="W963" s="52"/>
      <c r="X963" s="52"/>
      <c r="Y963" s="52"/>
      <c r="Z963" s="52"/>
      <c r="AA963" s="52"/>
      <c r="AB963" s="52"/>
      <c r="AC963" s="52"/>
    </row>
    <row r="964" spans="1:29" s="50" customFormat="1" x14ac:dyDescent="0.25">
      <c r="A964" s="107"/>
      <c r="B964" s="107"/>
      <c r="C964" s="107"/>
      <c r="D964" s="107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52"/>
      <c r="U964" s="52"/>
      <c r="V964" s="52"/>
      <c r="W964" s="52"/>
      <c r="X964" s="52"/>
      <c r="Y964" s="52"/>
      <c r="Z964" s="52"/>
      <c r="AA964" s="52"/>
      <c r="AB964" s="52"/>
      <c r="AC964" s="52"/>
    </row>
    <row r="965" spans="1:29" s="50" customFormat="1" x14ac:dyDescent="0.25">
      <c r="A965" s="107"/>
      <c r="B965" s="107"/>
      <c r="C965" s="107"/>
      <c r="D965" s="107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52"/>
      <c r="U965" s="52"/>
      <c r="V965" s="52"/>
      <c r="W965" s="52"/>
      <c r="X965" s="52"/>
      <c r="Y965" s="52"/>
      <c r="Z965" s="52"/>
      <c r="AA965" s="52"/>
      <c r="AB965" s="52"/>
      <c r="AC965" s="52"/>
    </row>
    <row r="966" spans="1:29" s="50" customFormat="1" x14ac:dyDescent="0.25">
      <c r="A966" s="107"/>
      <c r="B966" s="107"/>
      <c r="C966" s="107"/>
      <c r="D966" s="107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52"/>
      <c r="U966" s="52"/>
      <c r="V966" s="52"/>
      <c r="W966" s="52"/>
      <c r="X966" s="52"/>
      <c r="Y966" s="52"/>
      <c r="Z966" s="52"/>
      <c r="AA966" s="52"/>
      <c r="AB966" s="52"/>
      <c r="AC966" s="52"/>
    </row>
    <row r="967" spans="1:29" s="50" customFormat="1" x14ac:dyDescent="0.25">
      <c r="A967" s="107"/>
      <c r="B967" s="107"/>
      <c r="C967" s="107"/>
      <c r="D967" s="107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52"/>
      <c r="U967" s="52"/>
      <c r="V967" s="52"/>
      <c r="W967" s="52"/>
      <c r="X967" s="52"/>
      <c r="Y967" s="52"/>
      <c r="Z967" s="52"/>
      <c r="AA967" s="52"/>
      <c r="AB967" s="52"/>
      <c r="AC967" s="52"/>
    </row>
    <row r="968" spans="1:29" s="50" customFormat="1" x14ac:dyDescent="0.25">
      <c r="A968" s="107"/>
      <c r="B968" s="107"/>
      <c r="C968" s="107"/>
      <c r="D968" s="107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52"/>
      <c r="U968" s="52"/>
      <c r="V968" s="52"/>
      <c r="W968" s="52"/>
      <c r="X968" s="52"/>
      <c r="Y968" s="52"/>
      <c r="Z968" s="52"/>
      <c r="AA968" s="52"/>
      <c r="AB968" s="52"/>
      <c r="AC968" s="52"/>
    </row>
    <row r="969" spans="1:29" s="50" customFormat="1" x14ac:dyDescent="0.25">
      <c r="A969" s="107"/>
      <c r="B969" s="107"/>
      <c r="C969" s="107"/>
      <c r="D969" s="107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52"/>
      <c r="U969" s="52"/>
      <c r="V969" s="52"/>
      <c r="W969" s="52"/>
      <c r="X969" s="52"/>
      <c r="Y969" s="52"/>
      <c r="Z969" s="52"/>
      <c r="AA969" s="52"/>
      <c r="AB969" s="52"/>
      <c r="AC969" s="52"/>
    </row>
    <row r="970" spans="1:29" s="50" customFormat="1" x14ac:dyDescent="0.25">
      <c r="A970" s="107"/>
      <c r="B970" s="107"/>
      <c r="C970" s="107"/>
      <c r="D970" s="107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52"/>
      <c r="U970" s="52"/>
      <c r="V970" s="52"/>
      <c r="W970" s="52"/>
      <c r="X970" s="52"/>
      <c r="Y970" s="52"/>
      <c r="Z970" s="52"/>
      <c r="AA970" s="52"/>
      <c r="AB970" s="52"/>
      <c r="AC970" s="52"/>
    </row>
    <row r="971" spans="1:29" s="50" customFormat="1" x14ac:dyDescent="0.25">
      <c r="A971" s="107"/>
      <c r="B971" s="107"/>
      <c r="C971" s="107"/>
      <c r="D971" s="107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52"/>
      <c r="U971" s="52"/>
      <c r="V971" s="52"/>
      <c r="W971" s="52"/>
      <c r="X971" s="52"/>
      <c r="Y971" s="52"/>
      <c r="Z971" s="52"/>
      <c r="AA971" s="52"/>
      <c r="AB971" s="52"/>
      <c r="AC971" s="52"/>
    </row>
    <row r="972" spans="1:29" s="50" customFormat="1" x14ac:dyDescent="0.25">
      <c r="A972" s="107"/>
      <c r="B972" s="107"/>
      <c r="C972" s="107"/>
      <c r="D972" s="107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52"/>
      <c r="U972" s="52"/>
      <c r="V972" s="52"/>
      <c r="W972" s="52"/>
      <c r="X972" s="52"/>
      <c r="Y972" s="52"/>
      <c r="Z972" s="52"/>
      <c r="AA972" s="52"/>
      <c r="AB972" s="52"/>
      <c r="AC972" s="52"/>
    </row>
    <row r="973" spans="1:29" s="50" customFormat="1" x14ac:dyDescent="0.25">
      <c r="A973" s="107"/>
      <c r="B973" s="107"/>
      <c r="C973" s="107"/>
      <c r="D973" s="107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52"/>
      <c r="U973" s="52"/>
      <c r="V973" s="52"/>
      <c r="W973" s="52"/>
      <c r="X973" s="52"/>
      <c r="Y973" s="52"/>
      <c r="Z973" s="52"/>
      <c r="AA973" s="52"/>
      <c r="AB973" s="52"/>
      <c r="AC973" s="52"/>
    </row>
    <row r="974" spans="1:29" s="50" customFormat="1" x14ac:dyDescent="0.25">
      <c r="A974" s="107"/>
      <c r="B974" s="107"/>
      <c r="C974" s="107"/>
      <c r="D974" s="107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52"/>
      <c r="U974" s="52"/>
      <c r="V974" s="52"/>
      <c r="W974" s="52"/>
      <c r="X974" s="52"/>
      <c r="Y974" s="52"/>
      <c r="Z974" s="52"/>
      <c r="AA974" s="52"/>
      <c r="AB974" s="52"/>
      <c r="AC974" s="52"/>
    </row>
    <row r="975" spans="1:29" s="50" customFormat="1" x14ac:dyDescent="0.25">
      <c r="A975" s="107"/>
      <c r="B975" s="107"/>
      <c r="C975" s="107"/>
      <c r="D975" s="107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52"/>
      <c r="U975" s="52"/>
      <c r="V975" s="52"/>
      <c r="W975" s="52"/>
      <c r="X975" s="52"/>
      <c r="Y975" s="52"/>
      <c r="Z975" s="52"/>
      <c r="AA975" s="52"/>
      <c r="AB975" s="52"/>
      <c r="AC975" s="52"/>
    </row>
    <row r="976" spans="1:29" s="50" customFormat="1" x14ac:dyDescent="0.25">
      <c r="A976" s="107"/>
      <c r="B976" s="107"/>
      <c r="C976" s="107"/>
      <c r="D976" s="107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52"/>
      <c r="U976" s="52"/>
      <c r="V976" s="52"/>
      <c r="W976" s="52"/>
      <c r="X976" s="52"/>
      <c r="Y976" s="52"/>
      <c r="Z976" s="52"/>
      <c r="AA976" s="52"/>
      <c r="AB976" s="52"/>
      <c r="AC976" s="52"/>
    </row>
    <row r="977" spans="1:29" s="50" customFormat="1" x14ac:dyDescent="0.25">
      <c r="A977" s="107"/>
      <c r="B977" s="107"/>
      <c r="C977" s="107"/>
      <c r="D977" s="107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52"/>
      <c r="U977" s="52"/>
      <c r="V977" s="52"/>
      <c r="W977" s="52"/>
      <c r="X977" s="52"/>
      <c r="Y977" s="52"/>
      <c r="Z977" s="52"/>
      <c r="AA977" s="52"/>
      <c r="AB977" s="52"/>
      <c r="AC977" s="52"/>
    </row>
    <row r="978" spans="1:29" s="50" customFormat="1" x14ac:dyDescent="0.25">
      <c r="A978" s="107"/>
      <c r="B978" s="107"/>
      <c r="C978" s="107"/>
      <c r="D978" s="107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52"/>
      <c r="U978" s="52"/>
      <c r="V978" s="52"/>
      <c r="W978" s="52"/>
      <c r="X978" s="52"/>
      <c r="Y978" s="52"/>
      <c r="Z978" s="52"/>
      <c r="AA978" s="52"/>
      <c r="AB978" s="52"/>
      <c r="AC978" s="52"/>
    </row>
    <row r="979" spans="1:29" s="50" customFormat="1" x14ac:dyDescent="0.25">
      <c r="A979" s="107"/>
      <c r="B979" s="107"/>
      <c r="C979" s="107"/>
      <c r="D979" s="107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52"/>
      <c r="U979" s="52"/>
      <c r="V979" s="52"/>
      <c r="W979" s="52"/>
      <c r="X979" s="52"/>
      <c r="Y979" s="52"/>
      <c r="Z979" s="52"/>
      <c r="AA979" s="52"/>
      <c r="AB979" s="52"/>
      <c r="AC979" s="52"/>
    </row>
    <row r="980" spans="1:29" s="50" customFormat="1" x14ac:dyDescent="0.25">
      <c r="A980" s="107"/>
      <c r="B980" s="107"/>
      <c r="C980" s="107"/>
      <c r="D980" s="107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52"/>
      <c r="U980" s="52"/>
      <c r="V980" s="52"/>
      <c r="W980" s="52"/>
      <c r="X980" s="52"/>
      <c r="Y980" s="52"/>
      <c r="Z980" s="52"/>
      <c r="AA980" s="52"/>
      <c r="AB980" s="52"/>
      <c r="AC980" s="52"/>
    </row>
    <row r="981" spans="1:29" s="50" customFormat="1" x14ac:dyDescent="0.25">
      <c r="A981" s="107"/>
      <c r="B981" s="107"/>
      <c r="C981" s="107"/>
      <c r="D981" s="107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52"/>
      <c r="U981" s="52"/>
      <c r="V981" s="52"/>
      <c r="W981" s="52"/>
      <c r="X981" s="52"/>
      <c r="Y981" s="52"/>
      <c r="Z981" s="52"/>
      <c r="AA981" s="52"/>
      <c r="AB981" s="52"/>
      <c r="AC981" s="52"/>
    </row>
    <row r="982" spans="1:29" s="50" customFormat="1" x14ac:dyDescent="0.25">
      <c r="A982" s="107"/>
      <c r="B982" s="107"/>
      <c r="C982" s="107"/>
      <c r="D982" s="107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52"/>
      <c r="U982" s="52"/>
      <c r="V982" s="52"/>
      <c r="W982" s="52"/>
      <c r="X982" s="52"/>
      <c r="Y982" s="52"/>
      <c r="Z982" s="52"/>
      <c r="AA982" s="52"/>
      <c r="AB982" s="52"/>
      <c r="AC982" s="52"/>
    </row>
    <row r="983" spans="1:29" s="50" customFormat="1" x14ac:dyDescent="0.25">
      <c r="A983" s="107"/>
      <c r="B983" s="107"/>
      <c r="C983" s="107"/>
      <c r="D983" s="107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52"/>
      <c r="U983" s="52"/>
      <c r="V983" s="52"/>
      <c r="W983" s="52"/>
      <c r="X983" s="52"/>
      <c r="Y983" s="52"/>
      <c r="Z983" s="52"/>
      <c r="AA983" s="52"/>
      <c r="AB983" s="52"/>
      <c r="AC983" s="52"/>
    </row>
    <row r="984" spans="1:29" s="50" customFormat="1" x14ac:dyDescent="0.25">
      <c r="A984" s="107"/>
      <c r="B984" s="107"/>
      <c r="C984" s="107"/>
      <c r="D984" s="107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52"/>
      <c r="U984" s="52"/>
      <c r="V984" s="52"/>
      <c r="W984" s="52"/>
      <c r="X984" s="52"/>
      <c r="Y984" s="52"/>
      <c r="Z984" s="52"/>
      <c r="AA984" s="52"/>
      <c r="AB984" s="52"/>
      <c r="AC984" s="52"/>
    </row>
    <row r="985" spans="1:29" s="50" customFormat="1" x14ac:dyDescent="0.25">
      <c r="A985" s="107"/>
      <c r="B985" s="107"/>
      <c r="C985" s="107"/>
      <c r="D985" s="107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52"/>
      <c r="U985" s="52"/>
      <c r="V985" s="52"/>
      <c r="W985" s="52"/>
      <c r="X985" s="52"/>
      <c r="Y985" s="52"/>
      <c r="Z985" s="52"/>
      <c r="AA985" s="52"/>
      <c r="AB985" s="52"/>
      <c r="AC985" s="52"/>
    </row>
    <row r="986" spans="1:29" s="50" customFormat="1" x14ac:dyDescent="0.25">
      <c r="A986" s="107"/>
      <c r="B986" s="107"/>
      <c r="C986" s="107"/>
      <c r="D986" s="107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52"/>
      <c r="U986" s="52"/>
      <c r="V986" s="52"/>
      <c r="W986" s="52"/>
      <c r="X986" s="52"/>
      <c r="Y986" s="52"/>
      <c r="Z986" s="52"/>
      <c r="AA986" s="52"/>
      <c r="AB986" s="52"/>
      <c r="AC986" s="52"/>
    </row>
    <row r="987" spans="1:29" s="50" customFormat="1" x14ac:dyDescent="0.25">
      <c r="A987" s="107"/>
      <c r="B987" s="107"/>
      <c r="C987" s="107"/>
      <c r="D987" s="107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52"/>
      <c r="U987" s="52"/>
      <c r="V987" s="52"/>
      <c r="W987" s="52"/>
      <c r="X987" s="52"/>
      <c r="Y987" s="52"/>
      <c r="Z987" s="52"/>
      <c r="AA987" s="52"/>
      <c r="AB987" s="52"/>
      <c r="AC987" s="52"/>
    </row>
    <row r="988" spans="1:29" s="50" customFormat="1" x14ac:dyDescent="0.25">
      <c r="A988" s="107"/>
      <c r="B988" s="107"/>
      <c r="C988" s="107"/>
      <c r="D988" s="107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52"/>
      <c r="U988" s="52"/>
      <c r="V988" s="52"/>
      <c r="W988" s="52"/>
      <c r="X988" s="52"/>
      <c r="Y988" s="52"/>
      <c r="Z988" s="52"/>
      <c r="AA988" s="52"/>
      <c r="AB988" s="52"/>
      <c r="AC988" s="52"/>
    </row>
    <row r="989" spans="1:29" s="50" customFormat="1" x14ac:dyDescent="0.25">
      <c r="A989" s="107"/>
      <c r="B989" s="107"/>
      <c r="C989" s="107"/>
      <c r="D989" s="107"/>
      <c r="E989" s="107"/>
      <c r="F989" s="107"/>
      <c r="G989" s="107"/>
      <c r="H989" s="107"/>
      <c r="I989" s="107"/>
      <c r="J989" s="107"/>
      <c r="K989" s="107"/>
      <c r="L989" s="107"/>
      <c r="M989" s="107"/>
      <c r="N989" s="107"/>
      <c r="O989" s="107"/>
      <c r="P989" s="107"/>
      <c r="Q989" s="107"/>
      <c r="R989" s="107"/>
      <c r="S989" s="107"/>
      <c r="T989" s="52"/>
      <c r="U989" s="52"/>
      <c r="V989" s="52"/>
      <c r="W989" s="52"/>
      <c r="X989" s="52"/>
      <c r="Y989" s="52"/>
      <c r="Z989" s="52"/>
      <c r="AA989" s="52"/>
      <c r="AB989" s="52"/>
      <c r="AC989" s="52"/>
    </row>
    <row r="990" spans="1:29" s="50" customFormat="1" x14ac:dyDescent="0.25">
      <c r="A990" s="107"/>
      <c r="B990" s="107"/>
      <c r="C990" s="107"/>
      <c r="D990" s="107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52"/>
      <c r="U990" s="52"/>
      <c r="V990" s="52"/>
      <c r="W990" s="52"/>
      <c r="X990" s="52"/>
      <c r="Y990" s="52"/>
      <c r="Z990" s="52"/>
      <c r="AA990" s="52"/>
      <c r="AB990" s="52"/>
      <c r="AC990" s="52"/>
    </row>
    <row r="991" spans="1:29" s="50" customFormat="1" x14ac:dyDescent="0.25">
      <c r="A991" s="107"/>
      <c r="B991" s="107"/>
      <c r="C991" s="107"/>
      <c r="D991" s="107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52"/>
      <c r="U991" s="52"/>
      <c r="V991" s="52"/>
      <c r="W991" s="52"/>
      <c r="X991" s="52"/>
      <c r="Y991" s="52"/>
      <c r="Z991" s="52"/>
      <c r="AA991" s="52"/>
      <c r="AB991" s="52"/>
      <c r="AC991" s="52"/>
    </row>
    <row r="992" spans="1:29" s="50" customFormat="1" x14ac:dyDescent="0.25">
      <c r="A992" s="107"/>
      <c r="B992" s="107"/>
      <c r="C992" s="107"/>
      <c r="D992" s="107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52"/>
      <c r="U992" s="52"/>
      <c r="V992" s="52"/>
      <c r="W992" s="52"/>
      <c r="X992" s="52"/>
      <c r="Y992" s="52"/>
      <c r="Z992" s="52"/>
      <c r="AA992" s="52"/>
      <c r="AB992" s="52"/>
      <c r="AC992" s="52"/>
    </row>
    <row r="993" spans="1:29" s="50" customFormat="1" x14ac:dyDescent="0.25">
      <c r="A993" s="107"/>
      <c r="B993" s="107"/>
      <c r="C993" s="107"/>
      <c r="D993" s="107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52"/>
      <c r="U993" s="52"/>
      <c r="V993" s="52"/>
      <c r="W993" s="52"/>
      <c r="X993" s="52"/>
      <c r="Y993" s="52"/>
      <c r="Z993" s="52"/>
      <c r="AA993" s="52"/>
      <c r="AB993" s="52"/>
      <c r="AC993" s="52"/>
    </row>
    <row r="994" spans="1:29" s="50" customFormat="1" x14ac:dyDescent="0.25">
      <c r="A994" s="107"/>
      <c r="B994" s="107"/>
      <c r="C994" s="107"/>
      <c r="D994" s="107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52"/>
      <c r="U994" s="52"/>
      <c r="V994" s="52"/>
      <c r="W994" s="52"/>
      <c r="X994" s="52"/>
      <c r="Y994" s="52"/>
      <c r="Z994" s="52"/>
      <c r="AA994" s="52"/>
      <c r="AB994" s="52"/>
      <c r="AC994" s="52"/>
    </row>
    <row r="995" spans="1:29" s="50" customFormat="1" x14ac:dyDescent="0.25">
      <c r="A995" s="107"/>
      <c r="B995" s="107"/>
      <c r="C995" s="107"/>
      <c r="D995" s="107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52"/>
      <c r="U995" s="52"/>
      <c r="V995" s="52"/>
      <c r="W995" s="52"/>
      <c r="X995" s="52"/>
      <c r="Y995" s="52"/>
      <c r="Z995" s="52"/>
      <c r="AA995" s="52"/>
      <c r="AB995" s="52"/>
      <c r="AC995" s="52"/>
    </row>
    <row r="996" spans="1:29" s="50" customFormat="1" x14ac:dyDescent="0.25">
      <c r="A996" s="107"/>
      <c r="B996" s="107"/>
      <c r="C996" s="107"/>
      <c r="D996" s="107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52"/>
      <c r="U996" s="52"/>
      <c r="V996" s="52"/>
      <c r="W996" s="52"/>
      <c r="X996" s="52"/>
      <c r="Y996" s="52"/>
      <c r="Z996" s="52"/>
      <c r="AA996" s="52"/>
      <c r="AB996" s="52"/>
      <c r="AC996" s="52"/>
    </row>
    <row r="997" spans="1:29" s="50" customFormat="1" x14ac:dyDescent="0.25">
      <c r="A997" s="107"/>
      <c r="B997" s="107"/>
      <c r="C997" s="107"/>
      <c r="D997" s="107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52"/>
      <c r="U997" s="52"/>
      <c r="V997" s="52"/>
      <c r="W997" s="52"/>
      <c r="X997" s="52"/>
      <c r="Y997" s="52"/>
      <c r="Z997" s="52"/>
      <c r="AA997" s="52"/>
      <c r="AB997" s="52"/>
      <c r="AC997" s="52"/>
    </row>
    <row r="998" spans="1:29" s="50" customFormat="1" x14ac:dyDescent="0.25">
      <c r="A998" s="107"/>
      <c r="B998" s="107"/>
      <c r="C998" s="107"/>
      <c r="D998" s="107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52"/>
      <c r="U998" s="52"/>
      <c r="V998" s="52"/>
      <c r="W998" s="52"/>
      <c r="X998" s="52"/>
      <c r="Y998" s="52"/>
      <c r="Z998" s="52"/>
      <c r="AA998" s="52"/>
      <c r="AB998" s="52"/>
      <c r="AC998" s="52"/>
    </row>
    <row r="999" spans="1:29" s="50" customFormat="1" x14ac:dyDescent="0.25">
      <c r="A999" s="107"/>
      <c r="B999" s="107"/>
      <c r="C999" s="107"/>
      <c r="D999" s="107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52"/>
      <c r="U999" s="52"/>
      <c r="V999" s="52"/>
      <c r="W999" s="52"/>
      <c r="X999" s="52"/>
      <c r="Y999" s="52"/>
      <c r="Z999" s="52"/>
      <c r="AA999" s="52"/>
      <c r="AB999" s="52"/>
      <c r="AC999" s="52"/>
    </row>
    <row r="1000" spans="1:29" s="50" customFormat="1" x14ac:dyDescent="0.25">
      <c r="A1000" s="107"/>
      <c r="B1000" s="107"/>
      <c r="C1000" s="107"/>
      <c r="D1000" s="107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52"/>
      <c r="U1000" s="52"/>
      <c r="V1000" s="52"/>
      <c r="W1000" s="52"/>
      <c r="X1000" s="52"/>
      <c r="Y1000" s="52"/>
      <c r="Z1000" s="52"/>
      <c r="AA1000" s="52"/>
      <c r="AB1000" s="52"/>
      <c r="AC1000" s="52"/>
    </row>
    <row r="1001" spans="1:29" s="50" customFormat="1" x14ac:dyDescent="0.25">
      <c r="A1001" s="107"/>
      <c r="B1001" s="107"/>
      <c r="C1001" s="107"/>
      <c r="D1001" s="107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52"/>
      <c r="U1001" s="52"/>
      <c r="V1001" s="52"/>
      <c r="W1001" s="52"/>
      <c r="X1001" s="52"/>
      <c r="Y1001" s="52"/>
      <c r="Z1001" s="52"/>
      <c r="AA1001" s="52"/>
      <c r="AB1001" s="52"/>
      <c r="AC1001" s="52"/>
    </row>
    <row r="1002" spans="1:29" s="50" customFormat="1" x14ac:dyDescent="0.25">
      <c r="A1002" s="107"/>
      <c r="B1002" s="107"/>
      <c r="C1002" s="107"/>
      <c r="D1002" s="107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52"/>
      <c r="U1002" s="52"/>
      <c r="V1002" s="52"/>
      <c r="W1002" s="52"/>
      <c r="X1002" s="52"/>
      <c r="Y1002" s="52"/>
      <c r="Z1002" s="52"/>
      <c r="AA1002" s="52"/>
      <c r="AB1002" s="52"/>
      <c r="AC1002" s="52"/>
    </row>
    <row r="1003" spans="1:29" s="50" customFormat="1" x14ac:dyDescent="0.25">
      <c r="A1003" s="107"/>
      <c r="B1003" s="107"/>
      <c r="C1003" s="107"/>
      <c r="D1003" s="107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52"/>
      <c r="U1003" s="52"/>
      <c r="V1003" s="52"/>
      <c r="W1003" s="52"/>
      <c r="X1003" s="52"/>
      <c r="Y1003" s="52"/>
      <c r="Z1003" s="52"/>
      <c r="AA1003" s="52"/>
      <c r="AB1003" s="52"/>
      <c r="AC1003" s="52"/>
    </row>
    <row r="1004" spans="1:29" s="50" customFormat="1" x14ac:dyDescent="0.25">
      <c r="A1004" s="107"/>
      <c r="B1004" s="107"/>
      <c r="C1004" s="107"/>
      <c r="D1004" s="107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52"/>
      <c r="U1004" s="52"/>
      <c r="V1004" s="52"/>
      <c r="W1004" s="52"/>
      <c r="X1004" s="52"/>
      <c r="Y1004" s="52"/>
      <c r="Z1004" s="52"/>
      <c r="AA1004" s="52"/>
      <c r="AB1004" s="52"/>
      <c r="AC1004" s="52"/>
    </row>
    <row r="1005" spans="1:29" s="50" customFormat="1" x14ac:dyDescent="0.25">
      <c r="A1005" s="107"/>
      <c r="B1005" s="107"/>
      <c r="C1005" s="107"/>
      <c r="D1005" s="107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52"/>
      <c r="U1005" s="52"/>
      <c r="V1005" s="52"/>
      <c r="W1005" s="52"/>
      <c r="X1005" s="52"/>
      <c r="Y1005" s="52"/>
      <c r="Z1005" s="52"/>
      <c r="AA1005" s="52"/>
      <c r="AB1005" s="52"/>
      <c r="AC1005" s="52"/>
    </row>
    <row r="1006" spans="1:29" s="50" customFormat="1" x14ac:dyDescent="0.25">
      <c r="A1006" s="107"/>
      <c r="B1006" s="107"/>
      <c r="C1006" s="107"/>
      <c r="D1006" s="107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52"/>
      <c r="U1006" s="52"/>
      <c r="V1006" s="52"/>
      <c r="W1006" s="52"/>
      <c r="X1006" s="52"/>
      <c r="Y1006" s="52"/>
      <c r="Z1006" s="52"/>
      <c r="AA1006" s="52"/>
      <c r="AB1006" s="52"/>
      <c r="AC1006" s="52"/>
    </row>
    <row r="1007" spans="1:29" s="50" customFormat="1" x14ac:dyDescent="0.25">
      <c r="A1007" s="107"/>
      <c r="B1007" s="107"/>
      <c r="C1007" s="107"/>
      <c r="D1007" s="107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52"/>
      <c r="U1007" s="52"/>
      <c r="V1007" s="52"/>
      <c r="W1007" s="52"/>
      <c r="X1007" s="52"/>
      <c r="Y1007" s="52"/>
      <c r="Z1007" s="52"/>
      <c r="AA1007" s="52"/>
      <c r="AB1007" s="52"/>
      <c r="AC1007" s="52"/>
    </row>
    <row r="1008" spans="1:29" s="50" customFormat="1" x14ac:dyDescent="0.25">
      <c r="A1008" s="107"/>
      <c r="B1008" s="107"/>
      <c r="C1008" s="107"/>
      <c r="D1008" s="107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52"/>
      <c r="U1008" s="52"/>
      <c r="V1008" s="52"/>
      <c r="W1008" s="52"/>
      <c r="X1008" s="52"/>
      <c r="Y1008" s="52"/>
      <c r="Z1008" s="52"/>
      <c r="AA1008" s="52"/>
      <c r="AB1008" s="52"/>
      <c r="AC1008" s="52"/>
    </row>
    <row r="1009" spans="1:29" s="50" customFormat="1" x14ac:dyDescent="0.25">
      <c r="A1009" s="107"/>
      <c r="B1009" s="107"/>
      <c r="C1009" s="107"/>
      <c r="D1009" s="107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52"/>
      <c r="U1009" s="52"/>
      <c r="V1009" s="52"/>
      <c r="W1009" s="52"/>
      <c r="X1009" s="52"/>
      <c r="Y1009" s="52"/>
      <c r="Z1009" s="52"/>
      <c r="AA1009" s="52"/>
      <c r="AB1009" s="52"/>
      <c r="AC1009" s="52"/>
    </row>
    <row r="1010" spans="1:29" s="50" customFormat="1" x14ac:dyDescent="0.25">
      <c r="A1010" s="107"/>
      <c r="B1010" s="107"/>
      <c r="C1010" s="107"/>
      <c r="D1010" s="107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52"/>
      <c r="U1010" s="52"/>
      <c r="V1010" s="52"/>
      <c r="W1010" s="52"/>
      <c r="X1010" s="52"/>
      <c r="Y1010" s="52"/>
      <c r="Z1010" s="52"/>
      <c r="AA1010" s="52"/>
      <c r="AB1010" s="52"/>
      <c r="AC1010" s="52"/>
    </row>
    <row r="1011" spans="1:29" s="50" customFormat="1" x14ac:dyDescent="0.25">
      <c r="A1011" s="107"/>
      <c r="B1011" s="107"/>
      <c r="C1011" s="107"/>
      <c r="D1011" s="107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52"/>
      <c r="U1011" s="52"/>
      <c r="V1011" s="52"/>
      <c r="W1011" s="52"/>
      <c r="X1011" s="52"/>
      <c r="Y1011" s="52"/>
      <c r="Z1011" s="52"/>
      <c r="AA1011" s="52"/>
      <c r="AB1011" s="52"/>
      <c r="AC1011" s="52"/>
    </row>
    <row r="1012" spans="1:29" s="50" customFormat="1" x14ac:dyDescent="0.25">
      <c r="A1012" s="107"/>
      <c r="B1012" s="107"/>
      <c r="C1012" s="107"/>
      <c r="D1012" s="107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52"/>
      <c r="U1012" s="52"/>
      <c r="V1012" s="52"/>
      <c r="W1012" s="52"/>
      <c r="X1012" s="52"/>
      <c r="Y1012" s="52"/>
      <c r="Z1012" s="52"/>
      <c r="AA1012" s="52"/>
      <c r="AB1012" s="52"/>
      <c r="AC1012" s="52"/>
    </row>
    <row r="1013" spans="1:29" s="50" customFormat="1" x14ac:dyDescent="0.25">
      <c r="A1013" s="107"/>
      <c r="B1013" s="107"/>
      <c r="C1013" s="107"/>
      <c r="D1013" s="107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52"/>
      <c r="U1013" s="52"/>
      <c r="V1013" s="52"/>
      <c r="W1013" s="52"/>
      <c r="X1013" s="52"/>
      <c r="Y1013" s="52"/>
      <c r="Z1013" s="52"/>
      <c r="AA1013" s="52"/>
      <c r="AB1013" s="52"/>
      <c r="AC1013" s="52"/>
    </row>
    <row r="1014" spans="1:29" s="50" customFormat="1" x14ac:dyDescent="0.25">
      <c r="A1014" s="107"/>
      <c r="B1014" s="107"/>
      <c r="C1014" s="107"/>
      <c r="D1014" s="107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52"/>
      <c r="U1014" s="52"/>
      <c r="V1014" s="52"/>
      <c r="W1014" s="52"/>
      <c r="X1014" s="52"/>
      <c r="Y1014" s="52"/>
      <c r="Z1014" s="52"/>
      <c r="AA1014" s="52"/>
      <c r="AB1014" s="52"/>
      <c r="AC1014" s="52"/>
    </row>
    <row r="1015" spans="1:29" s="50" customFormat="1" x14ac:dyDescent="0.25">
      <c r="A1015" s="107"/>
      <c r="B1015" s="107"/>
      <c r="C1015" s="107"/>
      <c r="D1015" s="107"/>
      <c r="E1015" s="107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52"/>
      <c r="U1015" s="52"/>
      <c r="V1015" s="52"/>
      <c r="W1015" s="52"/>
      <c r="X1015" s="52"/>
      <c r="Y1015" s="52"/>
      <c r="Z1015" s="52"/>
      <c r="AA1015" s="52"/>
      <c r="AB1015" s="52"/>
      <c r="AC1015" s="52"/>
    </row>
    <row r="1016" spans="1:29" s="50" customFormat="1" x14ac:dyDescent="0.25">
      <c r="A1016" s="107"/>
      <c r="B1016" s="107"/>
      <c r="C1016" s="107"/>
      <c r="D1016" s="107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52"/>
      <c r="U1016" s="52"/>
      <c r="V1016" s="52"/>
      <c r="W1016" s="52"/>
      <c r="X1016" s="52"/>
      <c r="Y1016" s="52"/>
      <c r="Z1016" s="52"/>
      <c r="AA1016" s="52"/>
      <c r="AB1016" s="52"/>
      <c r="AC1016" s="52"/>
    </row>
    <row r="1017" spans="1:29" s="50" customFormat="1" x14ac:dyDescent="0.25">
      <c r="A1017" s="107"/>
      <c r="B1017" s="107"/>
      <c r="C1017" s="107"/>
      <c r="D1017" s="107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52"/>
      <c r="U1017" s="52"/>
      <c r="V1017" s="52"/>
      <c r="W1017" s="52"/>
      <c r="X1017" s="52"/>
      <c r="Y1017" s="52"/>
      <c r="Z1017" s="52"/>
      <c r="AA1017" s="52"/>
      <c r="AB1017" s="52"/>
      <c r="AC1017" s="52"/>
    </row>
    <row r="1018" spans="1:29" s="50" customFormat="1" x14ac:dyDescent="0.25">
      <c r="A1018" s="107"/>
      <c r="B1018" s="107"/>
      <c r="C1018" s="107"/>
      <c r="D1018" s="107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52"/>
      <c r="U1018" s="52"/>
      <c r="V1018" s="52"/>
      <c r="W1018" s="52"/>
      <c r="X1018" s="52"/>
      <c r="Y1018" s="52"/>
      <c r="Z1018" s="52"/>
      <c r="AA1018" s="52"/>
      <c r="AB1018" s="52"/>
      <c r="AC1018" s="52"/>
    </row>
    <row r="1019" spans="1:29" s="50" customFormat="1" x14ac:dyDescent="0.25">
      <c r="A1019" s="107"/>
      <c r="B1019" s="107"/>
      <c r="C1019" s="107"/>
      <c r="D1019" s="107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52"/>
      <c r="U1019" s="52"/>
      <c r="V1019" s="52"/>
      <c r="W1019" s="52"/>
      <c r="X1019" s="52"/>
      <c r="Y1019" s="52"/>
      <c r="Z1019" s="52"/>
      <c r="AA1019" s="52"/>
      <c r="AB1019" s="52"/>
      <c r="AC1019" s="52"/>
    </row>
    <row r="1020" spans="1:29" s="50" customFormat="1" x14ac:dyDescent="0.25">
      <c r="A1020" s="107"/>
      <c r="B1020" s="107"/>
      <c r="C1020" s="107"/>
      <c r="D1020" s="107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52"/>
      <c r="U1020" s="52"/>
      <c r="V1020" s="52"/>
      <c r="W1020" s="52"/>
      <c r="X1020" s="52"/>
      <c r="Y1020" s="52"/>
      <c r="Z1020" s="52"/>
      <c r="AA1020" s="52"/>
      <c r="AB1020" s="52"/>
      <c r="AC1020" s="52"/>
    </row>
    <row r="1021" spans="1:29" s="50" customFormat="1" x14ac:dyDescent="0.25">
      <c r="A1021" s="107"/>
      <c r="B1021" s="107"/>
      <c r="C1021" s="107"/>
      <c r="D1021" s="107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52"/>
      <c r="U1021" s="52"/>
      <c r="V1021" s="52"/>
      <c r="W1021" s="52"/>
      <c r="X1021" s="52"/>
      <c r="Y1021" s="52"/>
      <c r="Z1021" s="52"/>
      <c r="AA1021" s="52"/>
      <c r="AB1021" s="52"/>
      <c r="AC1021" s="52"/>
    </row>
    <row r="1022" spans="1:29" s="50" customFormat="1" x14ac:dyDescent="0.25">
      <c r="A1022" s="107"/>
      <c r="B1022" s="107"/>
      <c r="C1022" s="107"/>
      <c r="D1022" s="107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52"/>
      <c r="U1022" s="52"/>
      <c r="V1022" s="52"/>
      <c r="W1022" s="52"/>
      <c r="X1022" s="52"/>
      <c r="Y1022" s="52"/>
      <c r="Z1022" s="52"/>
      <c r="AA1022" s="52"/>
      <c r="AB1022" s="52"/>
      <c r="AC1022" s="52"/>
    </row>
    <row r="1023" spans="1:29" s="50" customFormat="1" x14ac:dyDescent="0.25">
      <c r="A1023" s="107"/>
      <c r="B1023" s="107"/>
      <c r="C1023" s="107"/>
      <c r="D1023" s="107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52"/>
      <c r="U1023" s="52"/>
      <c r="V1023" s="52"/>
      <c r="W1023" s="52"/>
      <c r="X1023" s="52"/>
      <c r="Y1023" s="52"/>
      <c r="Z1023" s="52"/>
      <c r="AA1023" s="52"/>
      <c r="AB1023" s="52"/>
      <c r="AC1023" s="52"/>
    </row>
    <row r="1024" spans="1:29" s="50" customFormat="1" x14ac:dyDescent="0.25">
      <c r="A1024" s="107"/>
      <c r="B1024" s="107"/>
      <c r="C1024" s="107"/>
      <c r="D1024" s="107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52"/>
      <c r="U1024" s="52"/>
      <c r="V1024" s="52"/>
      <c r="W1024" s="52"/>
      <c r="X1024" s="52"/>
      <c r="Y1024" s="52"/>
      <c r="Z1024" s="52"/>
      <c r="AA1024" s="52"/>
      <c r="AB1024" s="52"/>
      <c r="AC1024" s="52"/>
    </row>
    <row r="1025" spans="1:29" s="50" customFormat="1" x14ac:dyDescent="0.25">
      <c r="A1025" s="107"/>
      <c r="B1025" s="107"/>
      <c r="C1025" s="107"/>
      <c r="D1025" s="107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52"/>
      <c r="U1025" s="52"/>
      <c r="V1025" s="52"/>
      <c r="W1025" s="52"/>
      <c r="X1025" s="52"/>
      <c r="Y1025" s="52"/>
      <c r="Z1025" s="52"/>
      <c r="AA1025" s="52"/>
      <c r="AB1025" s="52"/>
      <c r="AC1025" s="52"/>
    </row>
    <row r="1026" spans="1:29" s="50" customFormat="1" x14ac:dyDescent="0.25">
      <c r="A1026" s="107"/>
      <c r="B1026" s="107"/>
      <c r="C1026" s="107"/>
      <c r="D1026" s="107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52"/>
      <c r="U1026" s="52"/>
      <c r="V1026" s="52"/>
      <c r="W1026" s="52"/>
      <c r="X1026" s="52"/>
      <c r="Y1026" s="52"/>
      <c r="Z1026" s="52"/>
      <c r="AA1026" s="52"/>
      <c r="AB1026" s="52"/>
      <c r="AC1026" s="52"/>
    </row>
    <row r="1027" spans="1:29" s="50" customFormat="1" x14ac:dyDescent="0.25">
      <c r="A1027" s="107"/>
      <c r="B1027" s="107"/>
      <c r="C1027" s="107"/>
      <c r="D1027" s="107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52"/>
      <c r="U1027" s="52"/>
      <c r="V1027" s="52"/>
      <c r="W1027" s="52"/>
      <c r="X1027" s="52"/>
      <c r="Y1027" s="52"/>
      <c r="Z1027" s="52"/>
      <c r="AA1027" s="52"/>
      <c r="AB1027" s="52"/>
      <c r="AC1027" s="52"/>
    </row>
    <row r="1028" spans="1:29" s="50" customFormat="1" x14ac:dyDescent="0.25">
      <c r="A1028" s="107"/>
      <c r="B1028" s="107"/>
      <c r="C1028" s="107"/>
      <c r="D1028" s="107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52"/>
      <c r="U1028" s="52"/>
      <c r="V1028" s="52"/>
      <c r="W1028" s="52"/>
      <c r="X1028" s="52"/>
      <c r="Y1028" s="52"/>
      <c r="Z1028" s="52"/>
      <c r="AA1028" s="52"/>
      <c r="AB1028" s="52"/>
      <c r="AC1028" s="52"/>
    </row>
    <row r="1029" spans="1:29" s="50" customFormat="1" x14ac:dyDescent="0.25">
      <c r="A1029" s="107"/>
      <c r="B1029" s="107"/>
      <c r="C1029" s="107"/>
      <c r="D1029" s="107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52"/>
      <c r="U1029" s="52"/>
      <c r="V1029" s="52"/>
      <c r="W1029" s="52"/>
      <c r="X1029" s="52"/>
      <c r="Y1029" s="52"/>
      <c r="Z1029" s="52"/>
      <c r="AA1029" s="52"/>
      <c r="AB1029" s="52"/>
      <c r="AC1029" s="52"/>
    </row>
    <row r="1030" spans="1:29" s="50" customFormat="1" x14ac:dyDescent="0.25">
      <c r="A1030" s="107"/>
      <c r="B1030" s="107"/>
      <c r="C1030" s="107"/>
      <c r="D1030" s="107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52"/>
      <c r="U1030" s="52"/>
      <c r="V1030" s="52"/>
      <c r="W1030" s="52"/>
      <c r="X1030" s="52"/>
      <c r="Y1030" s="52"/>
      <c r="Z1030" s="52"/>
      <c r="AA1030" s="52"/>
      <c r="AB1030" s="52"/>
      <c r="AC1030" s="52"/>
    </row>
    <row r="1031" spans="1:29" s="50" customFormat="1" x14ac:dyDescent="0.25">
      <c r="A1031" s="107"/>
      <c r="B1031" s="107"/>
      <c r="C1031" s="107"/>
      <c r="D1031" s="107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52"/>
      <c r="U1031" s="52"/>
      <c r="V1031" s="52"/>
      <c r="W1031" s="52"/>
      <c r="X1031" s="52"/>
      <c r="Y1031" s="52"/>
      <c r="Z1031" s="52"/>
      <c r="AA1031" s="52"/>
      <c r="AB1031" s="52"/>
      <c r="AC1031" s="52"/>
    </row>
    <row r="1032" spans="1:29" s="50" customFormat="1" x14ac:dyDescent="0.25">
      <c r="A1032" s="107"/>
      <c r="B1032" s="107"/>
      <c r="C1032" s="107"/>
      <c r="D1032" s="107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52"/>
      <c r="U1032" s="52"/>
      <c r="V1032" s="52"/>
      <c r="W1032" s="52"/>
      <c r="X1032" s="52"/>
      <c r="Y1032" s="52"/>
      <c r="Z1032" s="52"/>
      <c r="AA1032" s="52"/>
      <c r="AB1032" s="52"/>
      <c r="AC1032" s="52"/>
    </row>
    <row r="1033" spans="1:29" s="50" customFormat="1" x14ac:dyDescent="0.25">
      <c r="A1033" s="107"/>
      <c r="B1033" s="107"/>
      <c r="C1033" s="107"/>
      <c r="D1033" s="107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52"/>
      <c r="U1033" s="52"/>
      <c r="V1033" s="52"/>
      <c r="W1033" s="52"/>
      <c r="X1033" s="52"/>
      <c r="Y1033" s="52"/>
      <c r="Z1033" s="52"/>
      <c r="AA1033" s="52"/>
      <c r="AB1033" s="52"/>
      <c r="AC1033" s="52"/>
    </row>
    <row r="1034" spans="1:29" s="50" customFormat="1" x14ac:dyDescent="0.25">
      <c r="A1034" s="107"/>
      <c r="B1034" s="107"/>
      <c r="C1034" s="107"/>
      <c r="D1034" s="107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52"/>
      <c r="U1034" s="52"/>
      <c r="V1034" s="52"/>
      <c r="W1034" s="52"/>
      <c r="X1034" s="52"/>
      <c r="Y1034" s="52"/>
      <c r="Z1034" s="52"/>
      <c r="AA1034" s="52"/>
      <c r="AB1034" s="52"/>
      <c r="AC1034" s="52"/>
    </row>
    <row r="1035" spans="1:29" s="50" customFormat="1" x14ac:dyDescent="0.25">
      <c r="A1035" s="107"/>
      <c r="B1035" s="107"/>
      <c r="C1035" s="107"/>
      <c r="D1035" s="107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52"/>
      <c r="U1035" s="52"/>
      <c r="V1035" s="52"/>
      <c r="W1035" s="52"/>
      <c r="X1035" s="52"/>
      <c r="Y1035" s="52"/>
      <c r="Z1035" s="52"/>
      <c r="AA1035" s="52"/>
      <c r="AB1035" s="52"/>
      <c r="AC1035" s="52"/>
    </row>
    <row r="1036" spans="1:29" s="50" customFormat="1" x14ac:dyDescent="0.25">
      <c r="A1036" s="107"/>
      <c r="B1036" s="107"/>
      <c r="C1036" s="107"/>
      <c r="D1036" s="107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52"/>
      <c r="U1036" s="52"/>
      <c r="V1036" s="52"/>
      <c r="W1036" s="52"/>
      <c r="X1036" s="52"/>
      <c r="Y1036" s="52"/>
      <c r="Z1036" s="52"/>
      <c r="AA1036" s="52"/>
      <c r="AB1036" s="52"/>
      <c r="AC1036" s="52"/>
    </row>
    <row r="1037" spans="1:29" s="50" customFormat="1" x14ac:dyDescent="0.25">
      <c r="A1037" s="107"/>
      <c r="B1037" s="107"/>
      <c r="C1037" s="107"/>
      <c r="D1037" s="107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52"/>
      <c r="U1037" s="52"/>
      <c r="V1037" s="52"/>
      <c r="W1037" s="52"/>
      <c r="X1037" s="52"/>
      <c r="Y1037" s="52"/>
      <c r="Z1037" s="52"/>
      <c r="AA1037" s="52"/>
      <c r="AB1037" s="52"/>
      <c r="AC1037" s="52"/>
    </row>
    <row r="1038" spans="1:29" s="50" customFormat="1" x14ac:dyDescent="0.25">
      <c r="A1038" s="107"/>
      <c r="B1038" s="107"/>
      <c r="C1038" s="107"/>
      <c r="D1038" s="107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52"/>
      <c r="U1038" s="52"/>
      <c r="V1038" s="52"/>
      <c r="W1038" s="52"/>
      <c r="X1038" s="52"/>
      <c r="Y1038" s="52"/>
      <c r="Z1038" s="52"/>
      <c r="AA1038" s="52"/>
      <c r="AB1038" s="52"/>
      <c r="AC1038" s="52"/>
    </row>
    <row r="1039" spans="1:29" s="50" customFormat="1" x14ac:dyDescent="0.25">
      <c r="A1039" s="107"/>
      <c r="B1039" s="107"/>
      <c r="C1039" s="107"/>
      <c r="D1039" s="107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52"/>
      <c r="U1039" s="52"/>
      <c r="V1039" s="52"/>
      <c r="W1039" s="52"/>
      <c r="X1039" s="52"/>
      <c r="Y1039" s="52"/>
      <c r="Z1039" s="52"/>
      <c r="AA1039" s="52"/>
      <c r="AB1039" s="52"/>
      <c r="AC1039" s="52"/>
    </row>
    <row r="1040" spans="1:29" s="50" customFormat="1" x14ac:dyDescent="0.25">
      <c r="A1040" s="107"/>
      <c r="B1040" s="107"/>
      <c r="C1040" s="107"/>
      <c r="D1040" s="107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52"/>
      <c r="U1040" s="52"/>
      <c r="V1040" s="52"/>
      <c r="W1040" s="52"/>
      <c r="X1040" s="52"/>
      <c r="Y1040" s="52"/>
      <c r="Z1040" s="52"/>
      <c r="AA1040" s="52"/>
      <c r="AB1040" s="52"/>
      <c r="AC1040" s="52"/>
    </row>
    <row r="1041" spans="1:29" s="50" customFormat="1" x14ac:dyDescent="0.25">
      <c r="A1041" s="107"/>
      <c r="B1041" s="107"/>
      <c r="C1041" s="107"/>
      <c r="D1041" s="107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52"/>
      <c r="U1041" s="52"/>
      <c r="V1041" s="52"/>
      <c r="W1041" s="52"/>
      <c r="X1041" s="52"/>
      <c r="Y1041" s="52"/>
      <c r="Z1041" s="52"/>
      <c r="AA1041" s="52"/>
      <c r="AB1041" s="52"/>
      <c r="AC1041" s="52"/>
    </row>
    <row r="1042" spans="1:29" s="50" customFormat="1" x14ac:dyDescent="0.25">
      <c r="A1042" s="107"/>
      <c r="B1042" s="107"/>
      <c r="C1042" s="107"/>
      <c r="D1042" s="107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52"/>
      <c r="U1042" s="52"/>
      <c r="V1042" s="52"/>
      <c r="W1042" s="52"/>
      <c r="X1042" s="52"/>
      <c r="Y1042" s="52"/>
      <c r="Z1042" s="52"/>
      <c r="AA1042" s="52"/>
      <c r="AB1042" s="52"/>
      <c r="AC1042" s="52"/>
    </row>
    <row r="1043" spans="1:29" s="50" customFormat="1" x14ac:dyDescent="0.25">
      <c r="A1043" s="107"/>
      <c r="B1043" s="107"/>
      <c r="C1043" s="107"/>
      <c r="D1043" s="107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52"/>
      <c r="U1043" s="52"/>
      <c r="V1043" s="52"/>
      <c r="W1043" s="52"/>
      <c r="X1043" s="52"/>
      <c r="Y1043" s="52"/>
      <c r="Z1043" s="52"/>
      <c r="AA1043" s="52"/>
      <c r="AB1043" s="52"/>
      <c r="AC1043" s="52"/>
    </row>
    <row r="1044" spans="1:29" s="50" customFormat="1" x14ac:dyDescent="0.25">
      <c r="A1044" s="107"/>
      <c r="B1044" s="107"/>
      <c r="C1044" s="107"/>
      <c r="D1044" s="107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52"/>
      <c r="U1044" s="52"/>
      <c r="V1044" s="52"/>
      <c r="W1044" s="52"/>
      <c r="X1044" s="52"/>
      <c r="Y1044" s="52"/>
      <c r="Z1044" s="52"/>
      <c r="AA1044" s="52"/>
      <c r="AB1044" s="52"/>
      <c r="AC1044" s="52"/>
    </row>
    <row r="1045" spans="1:29" s="50" customFormat="1" x14ac:dyDescent="0.25">
      <c r="A1045" s="107"/>
      <c r="B1045" s="107"/>
      <c r="C1045" s="107"/>
      <c r="D1045" s="107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52"/>
      <c r="U1045" s="52"/>
      <c r="V1045" s="52"/>
      <c r="W1045" s="52"/>
      <c r="X1045" s="52"/>
      <c r="Y1045" s="52"/>
      <c r="Z1045" s="52"/>
      <c r="AA1045" s="52"/>
      <c r="AB1045" s="52"/>
      <c r="AC1045" s="52"/>
    </row>
    <row r="1046" spans="1:29" s="50" customFormat="1" x14ac:dyDescent="0.25">
      <c r="A1046" s="107"/>
      <c r="B1046" s="107"/>
      <c r="C1046" s="107"/>
      <c r="D1046" s="107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52"/>
      <c r="U1046" s="52"/>
      <c r="V1046" s="52"/>
      <c r="W1046" s="52"/>
      <c r="X1046" s="52"/>
      <c r="Y1046" s="52"/>
      <c r="Z1046" s="52"/>
      <c r="AA1046" s="52"/>
      <c r="AB1046" s="52"/>
      <c r="AC1046" s="52"/>
    </row>
    <row r="1047" spans="1:29" s="50" customFormat="1" x14ac:dyDescent="0.25">
      <c r="A1047" s="107"/>
      <c r="B1047" s="107"/>
      <c r="C1047" s="107"/>
      <c r="D1047" s="107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52"/>
      <c r="U1047" s="52"/>
      <c r="V1047" s="52"/>
      <c r="W1047" s="52"/>
      <c r="X1047" s="52"/>
      <c r="Y1047" s="52"/>
      <c r="Z1047" s="52"/>
      <c r="AA1047" s="52"/>
      <c r="AB1047" s="52"/>
      <c r="AC1047" s="52"/>
    </row>
    <row r="1048" spans="1:29" s="50" customFormat="1" x14ac:dyDescent="0.25">
      <c r="A1048" s="107"/>
      <c r="B1048" s="107"/>
      <c r="C1048" s="107"/>
      <c r="D1048" s="107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52"/>
      <c r="U1048" s="52"/>
      <c r="V1048" s="52"/>
      <c r="W1048" s="52"/>
      <c r="X1048" s="52"/>
      <c r="Y1048" s="52"/>
      <c r="Z1048" s="52"/>
      <c r="AA1048" s="52"/>
      <c r="AB1048" s="52"/>
      <c r="AC1048" s="52"/>
    </row>
    <row r="1049" spans="1:29" s="50" customFormat="1" x14ac:dyDescent="0.25">
      <c r="A1049" s="107"/>
      <c r="B1049" s="107"/>
      <c r="C1049" s="107"/>
      <c r="D1049" s="107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52"/>
      <c r="U1049" s="52"/>
      <c r="V1049" s="52"/>
      <c r="W1049" s="52"/>
      <c r="X1049" s="52"/>
      <c r="Y1049" s="52"/>
      <c r="Z1049" s="52"/>
      <c r="AA1049" s="52"/>
      <c r="AB1049" s="52"/>
      <c r="AC1049" s="52"/>
    </row>
    <row r="1050" spans="1:29" s="50" customFormat="1" x14ac:dyDescent="0.25">
      <c r="A1050" s="107"/>
      <c r="B1050" s="107"/>
      <c r="C1050" s="107"/>
      <c r="D1050" s="107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52"/>
      <c r="U1050" s="52"/>
      <c r="V1050" s="52"/>
      <c r="W1050" s="52"/>
      <c r="X1050" s="52"/>
      <c r="Y1050" s="52"/>
      <c r="Z1050" s="52"/>
      <c r="AA1050" s="52"/>
      <c r="AB1050" s="52"/>
      <c r="AC1050" s="52"/>
    </row>
    <row r="1051" spans="1:29" s="50" customFormat="1" x14ac:dyDescent="0.25">
      <c r="A1051" s="107"/>
      <c r="B1051" s="107"/>
      <c r="C1051" s="107"/>
      <c r="D1051" s="107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52"/>
      <c r="U1051" s="52"/>
      <c r="V1051" s="52"/>
      <c r="W1051" s="52"/>
      <c r="X1051" s="52"/>
      <c r="Y1051" s="52"/>
      <c r="Z1051" s="52"/>
      <c r="AA1051" s="52"/>
      <c r="AB1051" s="52"/>
      <c r="AC1051" s="52"/>
    </row>
    <row r="1052" spans="1:29" s="50" customFormat="1" x14ac:dyDescent="0.25">
      <c r="A1052" s="107"/>
      <c r="B1052" s="107"/>
      <c r="C1052" s="107"/>
      <c r="D1052" s="107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52"/>
      <c r="U1052" s="52"/>
      <c r="V1052" s="52"/>
      <c r="W1052" s="52"/>
      <c r="X1052" s="52"/>
      <c r="Y1052" s="52"/>
      <c r="Z1052" s="52"/>
      <c r="AA1052" s="52"/>
      <c r="AB1052" s="52"/>
      <c r="AC1052" s="52"/>
    </row>
    <row r="1053" spans="1:29" s="50" customFormat="1" x14ac:dyDescent="0.25">
      <c r="A1053" s="107"/>
      <c r="B1053" s="107"/>
      <c r="C1053" s="107"/>
      <c r="D1053" s="107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52"/>
      <c r="U1053" s="52"/>
      <c r="V1053" s="52"/>
      <c r="W1053" s="52"/>
      <c r="X1053" s="52"/>
      <c r="Y1053" s="52"/>
      <c r="Z1053" s="52"/>
      <c r="AA1053" s="52"/>
      <c r="AB1053" s="52"/>
      <c r="AC1053" s="52"/>
    </row>
    <row r="1054" spans="1:29" s="50" customFormat="1" x14ac:dyDescent="0.25">
      <c r="A1054" s="107"/>
      <c r="B1054" s="107"/>
      <c r="C1054" s="107"/>
      <c r="D1054" s="107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52"/>
      <c r="U1054" s="52"/>
      <c r="V1054" s="52"/>
      <c r="W1054" s="52"/>
      <c r="X1054" s="52"/>
      <c r="Y1054" s="52"/>
      <c r="Z1054" s="52"/>
      <c r="AA1054" s="52"/>
      <c r="AB1054" s="52"/>
      <c r="AC1054" s="52"/>
    </row>
    <row r="1055" spans="1:29" s="50" customFormat="1" x14ac:dyDescent="0.25">
      <c r="A1055" s="107"/>
      <c r="B1055" s="107"/>
      <c r="C1055" s="107"/>
      <c r="D1055" s="107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52"/>
      <c r="U1055" s="52"/>
      <c r="V1055" s="52"/>
      <c r="W1055" s="52"/>
      <c r="X1055" s="52"/>
      <c r="Y1055" s="52"/>
      <c r="Z1055" s="52"/>
      <c r="AA1055" s="52"/>
      <c r="AB1055" s="52"/>
      <c r="AC1055" s="52"/>
    </row>
    <row r="1056" spans="1:29" s="50" customFormat="1" x14ac:dyDescent="0.25">
      <c r="A1056" s="107"/>
      <c r="B1056" s="107"/>
      <c r="C1056" s="107"/>
      <c r="D1056" s="107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52"/>
      <c r="U1056" s="52"/>
      <c r="V1056" s="52"/>
      <c r="W1056" s="52"/>
      <c r="X1056" s="52"/>
      <c r="Y1056" s="52"/>
      <c r="Z1056" s="52"/>
      <c r="AA1056" s="52"/>
      <c r="AB1056" s="52"/>
      <c r="AC1056" s="52"/>
    </row>
    <row r="1057" spans="1:29" s="50" customFormat="1" x14ac:dyDescent="0.25">
      <c r="A1057" s="107"/>
      <c r="B1057" s="107"/>
      <c r="C1057" s="107"/>
      <c r="D1057" s="107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52"/>
      <c r="U1057" s="52"/>
      <c r="V1057" s="52"/>
      <c r="W1057" s="52"/>
      <c r="X1057" s="52"/>
      <c r="Y1057" s="52"/>
      <c r="Z1057" s="52"/>
      <c r="AA1057" s="52"/>
      <c r="AB1057" s="52"/>
      <c r="AC1057" s="52"/>
    </row>
    <row r="1058" spans="1:29" s="50" customFormat="1" x14ac:dyDescent="0.25">
      <c r="A1058" s="107"/>
      <c r="B1058" s="107"/>
      <c r="C1058" s="107"/>
      <c r="D1058" s="107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52"/>
      <c r="U1058" s="52"/>
      <c r="V1058" s="52"/>
      <c r="W1058" s="52"/>
      <c r="X1058" s="52"/>
      <c r="Y1058" s="52"/>
      <c r="Z1058" s="52"/>
      <c r="AA1058" s="52"/>
      <c r="AB1058" s="52"/>
      <c r="AC1058" s="52"/>
    </row>
    <row r="1059" spans="1:29" s="50" customFormat="1" x14ac:dyDescent="0.25">
      <c r="A1059" s="107"/>
      <c r="B1059" s="107"/>
      <c r="C1059" s="107"/>
      <c r="D1059" s="107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52"/>
      <c r="U1059" s="52"/>
      <c r="V1059" s="52"/>
      <c r="W1059" s="52"/>
      <c r="X1059" s="52"/>
      <c r="Y1059" s="52"/>
      <c r="Z1059" s="52"/>
      <c r="AA1059" s="52"/>
      <c r="AB1059" s="52"/>
      <c r="AC1059" s="52"/>
    </row>
    <row r="1060" spans="1:29" s="50" customFormat="1" x14ac:dyDescent="0.25">
      <c r="A1060" s="107"/>
      <c r="B1060" s="107"/>
      <c r="C1060" s="107"/>
      <c r="D1060" s="107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52"/>
      <c r="U1060" s="52"/>
      <c r="V1060" s="52"/>
      <c r="W1060" s="52"/>
      <c r="X1060" s="52"/>
      <c r="Y1060" s="52"/>
      <c r="Z1060" s="52"/>
      <c r="AA1060" s="52"/>
      <c r="AB1060" s="52"/>
      <c r="AC1060" s="52"/>
    </row>
    <row r="1061" spans="1:29" s="50" customFormat="1" x14ac:dyDescent="0.25">
      <c r="A1061" s="107"/>
      <c r="B1061" s="107"/>
      <c r="C1061" s="107"/>
      <c r="D1061" s="107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52"/>
      <c r="U1061" s="52"/>
      <c r="V1061" s="52"/>
      <c r="W1061" s="52"/>
      <c r="X1061" s="52"/>
      <c r="Y1061" s="52"/>
      <c r="Z1061" s="52"/>
      <c r="AA1061" s="52"/>
      <c r="AB1061" s="52"/>
      <c r="AC1061" s="52"/>
    </row>
    <row r="1062" spans="1:29" s="50" customFormat="1" x14ac:dyDescent="0.25">
      <c r="A1062" s="107"/>
      <c r="B1062" s="107"/>
      <c r="C1062" s="107"/>
      <c r="D1062" s="107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52"/>
      <c r="U1062" s="52"/>
      <c r="V1062" s="52"/>
      <c r="W1062" s="52"/>
      <c r="X1062" s="52"/>
      <c r="Y1062" s="52"/>
      <c r="Z1062" s="52"/>
      <c r="AA1062" s="52"/>
      <c r="AB1062" s="52"/>
      <c r="AC1062" s="52"/>
    </row>
    <row r="1063" spans="1:29" s="50" customFormat="1" x14ac:dyDescent="0.25">
      <c r="A1063" s="107"/>
      <c r="B1063" s="107"/>
      <c r="C1063" s="107"/>
      <c r="D1063" s="107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52"/>
      <c r="U1063" s="52"/>
      <c r="V1063" s="52"/>
      <c r="W1063" s="52"/>
      <c r="X1063" s="52"/>
      <c r="Y1063" s="52"/>
      <c r="Z1063" s="52"/>
      <c r="AA1063" s="52"/>
      <c r="AB1063" s="52"/>
      <c r="AC1063" s="52"/>
    </row>
    <row r="1064" spans="1:29" s="50" customFormat="1" x14ac:dyDescent="0.25">
      <c r="A1064" s="107"/>
      <c r="B1064" s="107"/>
      <c r="C1064" s="107"/>
      <c r="D1064" s="107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52"/>
      <c r="U1064" s="52"/>
      <c r="V1064" s="52"/>
      <c r="W1064" s="52"/>
      <c r="X1064" s="52"/>
      <c r="Y1064" s="52"/>
      <c r="Z1064" s="52"/>
      <c r="AA1064" s="52"/>
      <c r="AB1064" s="52"/>
      <c r="AC1064" s="52"/>
    </row>
    <row r="1065" spans="1:29" s="50" customFormat="1" x14ac:dyDescent="0.25">
      <c r="A1065" s="107"/>
      <c r="B1065" s="107"/>
      <c r="C1065" s="107"/>
      <c r="D1065" s="107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52"/>
      <c r="U1065" s="52"/>
      <c r="V1065" s="52"/>
      <c r="W1065" s="52"/>
      <c r="X1065" s="52"/>
      <c r="Y1065" s="52"/>
      <c r="Z1065" s="52"/>
      <c r="AA1065" s="52"/>
      <c r="AB1065" s="52"/>
      <c r="AC1065" s="52"/>
    </row>
    <row r="1066" spans="1:29" s="50" customFormat="1" x14ac:dyDescent="0.25">
      <c r="A1066" s="107"/>
      <c r="B1066" s="107"/>
      <c r="C1066" s="107"/>
      <c r="D1066" s="107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52"/>
      <c r="U1066" s="52"/>
      <c r="V1066" s="52"/>
      <c r="W1066" s="52"/>
      <c r="X1066" s="52"/>
      <c r="Y1066" s="52"/>
      <c r="Z1066" s="52"/>
      <c r="AA1066" s="52"/>
      <c r="AB1066" s="52"/>
      <c r="AC1066" s="52"/>
    </row>
    <row r="1067" spans="1:29" s="50" customFormat="1" x14ac:dyDescent="0.25">
      <c r="A1067" s="107"/>
      <c r="B1067" s="107"/>
      <c r="C1067" s="107"/>
      <c r="D1067" s="107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52"/>
      <c r="U1067" s="52"/>
      <c r="V1067" s="52"/>
      <c r="W1067" s="52"/>
      <c r="X1067" s="52"/>
      <c r="Y1067" s="52"/>
      <c r="Z1067" s="52"/>
      <c r="AA1067" s="52"/>
      <c r="AB1067" s="52"/>
      <c r="AC1067" s="52"/>
    </row>
    <row r="1068" spans="1:29" s="50" customFormat="1" x14ac:dyDescent="0.25">
      <c r="A1068" s="107"/>
      <c r="B1068" s="107"/>
      <c r="C1068" s="107"/>
      <c r="D1068" s="107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52"/>
      <c r="U1068" s="52"/>
      <c r="V1068" s="52"/>
      <c r="W1068" s="52"/>
      <c r="X1068" s="52"/>
      <c r="Y1068" s="52"/>
      <c r="Z1068" s="52"/>
      <c r="AA1068" s="52"/>
      <c r="AB1068" s="52"/>
      <c r="AC1068" s="52"/>
    </row>
    <row r="1069" spans="1:29" s="50" customFormat="1" x14ac:dyDescent="0.25">
      <c r="A1069" s="107"/>
      <c r="B1069" s="107"/>
      <c r="C1069" s="107"/>
      <c r="D1069" s="107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52"/>
      <c r="U1069" s="52"/>
      <c r="V1069" s="52"/>
      <c r="W1069" s="52"/>
      <c r="X1069" s="52"/>
      <c r="Y1069" s="52"/>
      <c r="Z1069" s="52"/>
      <c r="AA1069" s="52"/>
      <c r="AB1069" s="52"/>
      <c r="AC1069" s="52"/>
    </row>
    <row r="1070" spans="1:29" s="50" customFormat="1" x14ac:dyDescent="0.25">
      <c r="A1070" s="107"/>
      <c r="B1070" s="107"/>
      <c r="C1070" s="107"/>
      <c r="D1070" s="107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52"/>
      <c r="U1070" s="52"/>
      <c r="V1070" s="52"/>
      <c r="W1070" s="52"/>
      <c r="X1070" s="52"/>
      <c r="Y1070" s="52"/>
      <c r="Z1070" s="52"/>
      <c r="AA1070" s="52"/>
      <c r="AB1070" s="52"/>
      <c r="AC1070" s="52"/>
    </row>
    <row r="1071" spans="1:29" s="50" customFormat="1" x14ac:dyDescent="0.25">
      <c r="A1071" s="107"/>
      <c r="B1071" s="107"/>
      <c r="C1071" s="107"/>
      <c r="D1071" s="107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52"/>
      <c r="U1071" s="52"/>
      <c r="V1071" s="52"/>
      <c r="W1071" s="52"/>
      <c r="X1071" s="52"/>
      <c r="Y1071" s="52"/>
      <c r="Z1071" s="52"/>
      <c r="AA1071" s="52"/>
      <c r="AB1071" s="52"/>
      <c r="AC1071" s="52"/>
    </row>
    <row r="1072" spans="1:29" s="50" customFormat="1" x14ac:dyDescent="0.25">
      <c r="A1072" s="107"/>
      <c r="B1072" s="107"/>
      <c r="C1072" s="107"/>
      <c r="D1072" s="107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52"/>
      <c r="U1072" s="52"/>
      <c r="V1072" s="52"/>
      <c r="W1072" s="52"/>
      <c r="X1072" s="52"/>
      <c r="Y1072" s="52"/>
      <c r="Z1072" s="52"/>
      <c r="AA1072" s="52"/>
      <c r="AB1072" s="52"/>
      <c r="AC1072" s="52"/>
    </row>
    <row r="1073" spans="1:29" s="50" customFormat="1" x14ac:dyDescent="0.25">
      <c r="A1073" s="107"/>
      <c r="B1073" s="107"/>
      <c r="C1073" s="107"/>
      <c r="D1073" s="107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52"/>
      <c r="U1073" s="52"/>
      <c r="V1073" s="52"/>
      <c r="W1073" s="52"/>
      <c r="X1073" s="52"/>
      <c r="Y1073" s="52"/>
      <c r="Z1073" s="52"/>
      <c r="AA1073" s="52"/>
      <c r="AB1073" s="52"/>
      <c r="AC1073" s="52"/>
    </row>
    <row r="1074" spans="1:29" s="50" customFormat="1" x14ac:dyDescent="0.25">
      <c r="A1074" s="107"/>
      <c r="B1074" s="107"/>
      <c r="C1074" s="107"/>
      <c r="D1074" s="107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52"/>
      <c r="U1074" s="52"/>
      <c r="V1074" s="52"/>
      <c r="W1074" s="52"/>
      <c r="X1074" s="52"/>
      <c r="Y1074" s="52"/>
      <c r="Z1074" s="52"/>
      <c r="AA1074" s="52"/>
      <c r="AB1074" s="52"/>
      <c r="AC1074" s="52"/>
    </row>
    <row r="1075" spans="1:29" s="50" customFormat="1" x14ac:dyDescent="0.25">
      <c r="A1075" s="107"/>
      <c r="B1075" s="107"/>
      <c r="C1075" s="107"/>
      <c r="D1075" s="107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52"/>
      <c r="U1075" s="52"/>
      <c r="V1075" s="52"/>
      <c r="W1075" s="52"/>
      <c r="X1075" s="52"/>
      <c r="Y1075" s="52"/>
      <c r="Z1075" s="52"/>
      <c r="AA1075" s="52"/>
      <c r="AB1075" s="52"/>
      <c r="AC1075" s="52"/>
    </row>
    <row r="1076" spans="1:29" s="50" customFormat="1" x14ac:dyDescent="0.25">
      <c r="A1076" s="107"/>
      <c r="B1076" s="107"/>
      <c r="C1076" s="107"/>
      <c r="D1076" s="107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52"/>
      <c r="U1076" s="52"/>
      <c r="V1076" s="52"/>
      <c r="W1076" s="52"/>
      <c r="X1076" s="52"/>
      <c r="Y1076" s="52"/>
      <c r="Z1076" s="52"/>
      <c r="AA1076" s="52"/>
      <c r="AB1076" s="52"/>
      <c r="AC1076" s="52"/>
    </row>
    <row r="1077" spans="1:29" s="50" customFormat="1" x14ac:dyDescent="0.25">
      <c r="A1077" s="107"/>
      <c r="B1077" s="107"/>
      <c r="C1077" s="107"/>
      <c r="D1077" s="107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52"/>
      <c r="U1077" s="52"/>
      <c r="V1077" s="52"/>
      <c r="W1077" s="52"/>
      <c r="X1077" s="52"/>
      <c r="Y1077" s="52"/>
      <c r="Z1077" s="52"/>
      <c r="AA1077" s="52"/>
      <c r="AB1077" s="52"/>
      <c r="AC1077" s="52"/>
    </row>
    <row r="1078" spans="1:29" s="50" customFormat="1" x14ac:dyDescent="0.25">
      <c r="A1078" s="107"/>
      <c r="B1078" s="107"/>
      <c r="C1078" s="107"/>
      <c r="D1078" s="107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52"/>
      <c r="U1078" s="52"/>
      <c r="V1078" s="52"/>
      <c r="W1078" s="52"/>
      <c r="X1078" s="52"/>
      <c r="Y1078" s="52"/>
      <c r="Z1078" s="52"/>
      <c r="AA1078" s="52"/>
      <c r="AB1078" s="52"/>
      <c r="AC1078" s="52"/>
    </row>
    <row r="1079" spans="1:29" s="50" customFormat="1" x14ac:dyDescent="0.25">
      <c r="A1079" s="107"/>
      <c r="B1079" s="107"/>
      <c r="C1079" s="107"/>
      <c r="D1079" s="107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52"/>
      <c r="U1079" s="52"/>
      <c r="V1079" s="52"/>
      <c r="W1079" s="52"/>
      <c r="X1079" s="52"/>
      <c r="Y1079" s="52"/>
      <c r="Z1079" s="52"/>
      <c r="AA1079" s="52"/>
      <c r="AB1079" s="52"/>
      <c r="AC1079" s="52"/>
    </row>
    <row r="1080" spans="1:29" s="50" customFormat="1" x14ac:dyDescent="0.25">
      <c r="A1080" s="107"/>
      <c r="B1080" s="107"/>
      <c r="C1080" s="107"/>
      <c r="D1080" s="107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52"/>
      <c r="U1080" s="52"/>
      <c r="V1080" s="52"/>
      <c r="W1080" s="52"/>
      <c r="X1080" s="52"/>
      <c r="Y1080" s="52"/>
      <c r="Z1080" s="52"/>
      <c r="AA1080" s="52"/>
      <c r="AB1080" s="52"/>
      <c r="AC1080" s="52"/>
    </row>
    <row r="1081" spans="1:29" s="50" customFormat="1" x14ac:dyDescent="0.25">
      <c r="A1081" s="107"/>
      <c r="B1081" s="107"/>
      <c r="C1081" s="107"/>
      <c r="D1081" s="107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52"/>
      <c r="U1081" s="52"/>
      <c r="V1081" s="52"/>
      <c r="W1081" s="52"/>
      <c r="X1081" s="52"/>
      <c r="Y1081" s="52"/>
      <c r="Z1081" s="52"/>
      <c r="AA1081" s="52"/>
      <c r="AB1081" s="52"/>
      <c r="AC1081" s="52"/>
    </row>
    <row r="1082" spans="1:29" s="50" customFormat="1" x14ac:dyDescent="0.25">
      <c r="A1082" s="107"/>
      <c r="B1082" s="107"/>
      <c r="C1082" s="107"/>
      <c r="D1082" s="107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52"/>
      <c r="U1082" s="52"/>
      <c r="V1082" s="52"/>
      <c r="W1082" s="52"/>
      <c r="X1082" s="52"/>
      <c r="Y1082" s="52"/>
      <c r="Z1082" s="52"/>
      <c r="AA1082" s="52"/>
      <c r="AB1082" s="52"/>
      <c r="AC1082" s="52"/>
    </row>
  </sheetData>
  <mergeCells count="36">
    <mergeCell ref="AD35:AD37"/>
    <mergeCell ref="F107:AB107"/>
    <mergeCell ref="U13:U15"/>
    <mergeCell ref="J14:S15"/>
    <mergeCell ref="T13:T15"/>
    <mergeCell ref="T50:T51"/>
    <mergeCell ref="U50:U51"/>
    <mergeCell ref="T64:T65"/>
    <mergeCell ref="U37:U38"/>
    <mergeCell ref="U89:U90"/>
    <mergeCell ref="T92:T94"/>
    <mergeCell ref="T89:T90"/>
    <mergeCell ref="E105:V105"/>
    <mergeCell ref="X105:AB105"/>
    <mergeCell ref="T56:T58"/>
    <mergeCell ref="U92:U94"/>
    <mergeCell ref="U64:U65"/>
    <mergeCell ref="T37:T38"/>
    <mergeCell ref="H14:I15"/>
    <mergeCell ref="C106:D106"/>
    <mergeCell ref="Y5:AA5"/>
    <mergeCell ref="T100:T101"/>
    <mergeCell ref="Y1:AC4"/>
    <mergeCell ref="A7:AC7"/>
    <mergeCell ref="A8:AC8"/>
    <mergeCell ref="U31:U32"/>
    <mergeCell ref="A9:AC9"/>
    <mergeCell ref="C11:T11"/>
    <mergeCell ref="C13:S13"/>
    <mergeCell ref="C14:E15"/>
    <mergeCell ref="C10:T10"/>
    <mergeCell ref="AB13:AC14"/>
    <mergeCell ref="V13:AA14"/>
    <mergeCell ref="T31:T32"/>
    <mergeCell ref="F14:G15"/>
    <mergeCell ref="Y6:AC6"/>
  </mergeCells>
  <phoneticPr fontId="1" type="noConversion"/>
  <pageMargins left="0.70866141732283472" right="0.59055118110236227" top="0.59055118110236227" bottom="0.59055118110236227" header="0.11811023622047245" footer="0.11811023622047245"/>
  <pageSetup paperSize="9" scale="44" fitToHeight="0" orientation="landscape" useFirstPageNumber="1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4"/>
  <sheetViews>
    <sheetView workbookViewId="0">
      <selection activeCell="B4" sqref="B4:S4"/>
    </sheetView>
  </sheetViews>
  <sheetFormatPr defaultRowHeight="15" x14ac:dyDescent="0.25"/>
  <sheetData>
    <row r="4" spans="2:19" ht="78" customHeight="1" x14ac:dyDescent="0.4">
      <c r="B4" s="177" t="s">
        <v>131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</row>
  </sheetData>
  <mergeCells count="1">
    <mergeCell ref="B4:S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ОБАС </vt:lpstr>
      <vt:lpstr>Лист1</vt:lpstr>
      <vt:lpstr>'ОБАС '!Заголовки_для_печати</vt:lpstr>
      <vt:lpstr>'ОБАС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Наталья В. Бочарова</cp:lastModifiedBy>
  <cp:lastPrinted>2024-02-12T06:40:41Z</cp:lastPrinted>
  <dcterms:created xsi:type="dcterms:W3CDTF">2011-12-09T07:36:49Z</dcterms:created>
  <dcterms:modified xsi:type="dcterms:W3CDTF">2024-02-19T12:51:30Z</dcterms:modified>
</cp:coreProperties>
</file>